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5E8B9AD6-1D1E-4747-A5B4-2B53210E9C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айт" sheetId="3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B25" i="3" l="1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E26" i="3" l="1"/>
  <c r="F24" i="3"/>
  <c r="F20" i="3"/>
  <c r="F16" i="3"/>
  <c r="F12" i="3"/>
  <c r="D26" i="3"/>
  <c r="F25" i="3"/>
  <c r="F21" i="3"/>
  <c r="F17" i="3"/>
  <c r="F11" i="3"/>
  <c r="F10" i="3"/>
  <c r="F6" i="3"/>
  <c r="B26" i="3"/>
  <c r="F7" i="3"/>
  <c r="F8" i="3"/>
  <c r="F9" i="3"/>
  <c r="F13" i="3"/>
  <c r="F14" i="3"/>
  <c r="F15" i="3"/>
  <c r="F18" i="3"/>
  <c r="F19" i="3"/>
  <c r="F22" i="3"/>
  <c r="F23" i="3"/>
  <c r="C26" i="3"/>
  <c r="F26" i="3" l="1"/>
  <c r="G10" i="3"/>
  <c r="G23" i="3"/>
  <c r="G25" i="3"/>
  <c r="G19" i="3"/>
  <c r="G22" i="3"/>
  <c r="G24" i="3"/>
  <c r="G14" i="3"/>
  <c r="G8" i="3"/>
  <c r="G18" i="3"/>
  <c r="G7" i="3"/>
  <c r="G13" i="3"/>
  <c r="G11" i="3"/>
  <c r="G21" i="3"/>
  <c r="G6" i="3"/>
  <c r="G16" i="3"/>
  <c r="G15" i="3"/>
  <c r="G17" i="3"/>
  <c r="G12" i="3"/>
  <c r="G20" i="3"/>
  <c r="G9" i="3"/>
</calcChain>
</file>

<file path=xl/sharedStrings.xml><?xml version="1.0" encoding="utf-8"?>
<sst xmlns="http://schemas.openxmlformats.org/spreadsheetml/2006/main" count="30" uniqueCount="30">
  <si>
    <t>Наименование МО</t>
  </si>
  <si>
    <t>Количество МКД, формирующих фонд капитального ремонта на счете регионального оператора</t>
  </si>
  <si>
    <t>Предъявлено к оплате 
(тыс.руб.)</t>
  </si>
  <si>
    <t>Оплачено взносов
(тыс.руб.)</t>
  </si>
  <si>
    <t xml:space="preserve">% собираемости </t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</si>
  <si>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</si>
  <si>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</si>
  <si>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</si>
  <si>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</si>
  <si>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</si>
  <si>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</si>
  <si>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ГО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</si>
  <si>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</si>
  <si>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</si>
  <si>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</si>
  <si>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</si>
  <si>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</si>
  <si>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</si>
  <si>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 – 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</si>
  <si>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</si>
  <si>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</si>
  <si>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</si>
  <si>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</si>
  <si>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</si>
  <si>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</si>
  <si>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ВСЕГО:</t>
  </si>
  <si>
    <t>Задолженность
нарастающим итогом (тыс. руб.)</t>
  </si>
  <si>
    <t xml:space="preserve">Информация по уплате взносов на капитальный ремонт, по многоквартирным домам, по которым производится начисление взносов на счете регионального оператора в 2023 году </t>
  </si>
  <si>
    <t>Рейтинг по собираемости взносов в целом по РК за 2023 г.</t>
  </si>
  <si>
    <t>по состоянию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</si>
</sst>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##,"/>
    <numFmt numFmtId="166" formatCode="#,##0_ ;\-#,##0\ "/>
    <numFmt numFmtId="167" formatCode="#,##0.00,"/>
    <numFmt numFmtId="168" formatCode="#,##0.#####,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4" fillId="0" borderId="1" xfId="0" applyFont="1" applyBorder="1"/>
    <xf numFmtId="0" fontId="25" fillId="0" borderId="0" xfId="0" applyFont="1"/>
    <xf numFmtId="0" fontId="2" fillId="0" borderId="0" xfId="0" applyFont="1"/>
    <xf numFmtId="165" fontId="3" fillId="33" borderId="2" xfId="0" applyNumberFormat="1" applyFont="1" applyFill="1" applyBorder="1" applyAlignment="1">
      <alignment horizontal="center" vertical="center"/>
    </xf>
    <xf numFmtId="167" fontId="3" fillId="33" borderId="1" xfId="0" applyNumberFormat="1" applyFont="1" applyFill="1" applyBorder="1" applyAlignment="1">
      <alignment horizontal="center" vertical="center"/>
    </xf>
    <xf numFmtId="0" fontId="26" fillId="0" borderId="0" xfId="0" applyFont="1"/>
    <xf numFmtId="166" fontId="3" fillId="0" borderId="1" xfId="42" applyNumberFormat="1" applyFont="1" applyFill="1" applyBorder="1" applyAlignment="1">
      <alignment horizontal="center" vertical="center"/>
    </xf>
    <xf numFmtId="4" fontId="3" fillId="33" borderId="1" xfId="0" applyNumberFormat="1" applyFont="1" applyFill="1" applyBorder="1"/>
    <xf numFmtId="0" fontId="2" fillId="33" borderId="0" xfId="0" applyFont="1" applyFill="1"/>
    <xf numFmtId="4" fontId="2" fillId="33" borderId="0" xfId="0" applyNumberFormat="1" applyFont="1" applyFill="1"/>
    <xf numFmtId="168" fontId="26" fillId="0" borderId="0" xfId="0" applyNumberFormat="1" applyFont="1"/>
    <xf numFmtId="167" fontId="26" fillId="0" borderId="0" xfId="0" applyNumberFormat="1" applyFont="1"/>
    <xf numFmtId="167" fontId="4" fillId="3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4" fontId="26" fillId="0" borderId="0" xfId="0" applyNumberFormat="1" applyFont="1"/>
    <xf numFmtId="2" fontId="26" fillId="0" borderId="0" xfId="0" applyNumberFormat="1" applyFont="1"/>
    <xf numFmtId="4" fontId="0" fillId="0" borderId="0" xfId="0" applyNumberFormat="1"/>
    <xf numFmtId="0" fontId="29" fillId="0" borderId="1" xfId="0" applyFont="1" applyBorder="1" applyAlignment="1">
      <alignment horizontal="center" vertical="center" wrapText="1"/>
    </xf>
    <xf numFmtId="4" fontId="3" fillId="33" borderId="1" xfId="0" applyNumberFormat="1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4" fontId="1" fillId="33" borderId="1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wrapText="1"/>
    </xf>
    <xf numFmtId="0" fontId="27" fillId="33" borderId="5" xfId="0" applyFont="1" applyFill="1" applyBorder="1" applyAlignment="1">
      <alignment horizontal="center" wrapText="1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3" borderId="4" xfId="0" applyFont="1" applyFill="1" applyBorder="1" applyAlignment="1">
      <alignment horizontal="center" vertical="center" wrapText="1"/>
    </xf>
    <xf numFmtId="0" fontId="2" fillId="33" borderId="2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Финансовый 2" xfId="43" xr:uid="{00000000-0005-0000-0000-00002B000000}"/>
    <cellStyle name="Хороший" xfId="44" builtinId="26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44;&#1045;&#1051;%20&#1055;&#1051;&#1040;&#1053;&#1048;&#1056;&#1054;&#1042;&#1040;&#1053;&#1048;&#1071;%20&#1080;%20&#1052;&#1054;&#1053;&#1048;&#1058;&#1054;&#1056;&#1048;&#1053;&#1043;&#1040;\&#1054;&#1058;&#1063;&#1045;&#1058;&#1067;\&#1053;&#1040;%20&#1057;&#1040;&#1049;&#1058;%20(&#1087;&#1088;&#1080;&#1082;&#1072;&#1079;%20803-&#1087;&#1088;)\&#1053;&#1072;&#1095;&#1080;&#1089;&#1083;&#1077;&#1085;&#1086;%20&#1080;%20&#1086;&#1087;&#1083;&#1072;&#1095;&#1077;&#1085;&#1086;\2023\&#1085;&#1072;%2001.07.2023\&#1057;&#1074;&#1086;&#1076;&#1085;&#1099;&#1081;%20&#1042;&#1057;&#1045;%20&#1052;&#1050;&#1044;%20&#1085;&#1072;%2001.10.2014%20-%2001.07.2023%20(&#1082;&#1088;&#1086;&#1084;&#1077;%20&#1062;&#1060;%20&#1072;&#1074;&#1072;&#1088;&#1080;&#1081;&#1085;&#1099;&#1077;)%20&#1076;&#1083;&#1103;%20&#1052;&#1080;&#1085;&#1089;&#1090;&#1088;&#1086;&#1103;%20&#1056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10.2014-01.07.2023"/>
      <sheetName val="01.01.-01.07.2023"/>
    </sheetNames>
    <sheetDataSet>
      <sheetData sheetId="0"/>
      <sheetData sheetId="1">
        <row r="6">
          <cell r="C6">
            <v>908</v>
          </cell>
        </row>
        <row r="7">
          <cell r="C7">
            <v>1035</v>
          </cell>
        </row>
        <row r="8">
          <cell r="C8">
            <v>654</v>
          </cell>
        </row>
        <row r="9">
          <cell r="C9">
            <v>261</v>
          </cell>
        </row>
        <row r="10">
          <cell r="C10">
            <v>475</v>
          </cell>
        </row>
        <row r="11">
          <cell r="C11">
            <v>165</v>
          </cell>
        </row>
        <row r="12">
          <cell r="C12">
            <v>84</v>
          </cell>
        </row>
        <row r="13">
          <cell r="C13">
            <v>456</v>
          </cell>
        </row>
        <row r="14">
          <cell r="C14">
            <v>110</v>
          </cell>
        </row>
        <row r="15">
          <cell r="C15">
            <v>107</v>
          </cell>
        </row>
        <row r="16">
          <cell r="C16">
            <v>53</v>
          </cell>
        </row>
        <row r="17">
          <cell r="C17">
            <v>145</v>
          </cell>
        </row>
        <row r="18">
          <cell r="C18">
            <v>105</v>
          </cell>
        </row>
        <row r="19">
          <cell r="C19">
            <v>78</v>
          </cell>
        </row>
        <row r="20">
          <cell r="C20">
            <v>133</v>
          </cell>
        </row>
        <row r="21">
          <cell r="C21">
            <v>235</v>
          </cell>
        </row>
        <row r="22">
          <cell r="C22">
            <v>273</v>
          </cell>
        </row>
        <row r="23">
          <cell r="C23">
            <v>164</v>
          </cell>
        </row>
        <row r="24">
          <cell r="C24">
            <v>85</v>
          </cell>
        </row>
        <row r="25">
          <cell r="C25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4" sqref="I14"/>
    </sheetView>
  </sheetViews>
  <sheetFormatPr defaultRowHeight="15" x14ac:dyDescent="0.25"/>
  <cols>
    <col min="1" max="1" width="31.7109375" customWidth="1"/>
    <col min="2" max="2" width="18.5703125" style="8" customWidth="1"/>
    <col min="3" max="3" width="19" style="8" customWidth="1"/>
    <col min="4" max="4" width="17.7109375" style="8" customWidth="1"/>
    <col min="5" max="5" width="25.140625" style="8" customWidth="1"/>
    <col min="6" max="6" width="15.140625" style="8" customWidth="1"/>
    <col min="7" max="7" width="14.28515625" style="8" customWidth="1"/>
    <col min="9" max="9" width="16.28515625" bestFit="1" customWidth="1"/>
    <col min="11" max="14" width="15.42578125" customWidth="1"/>
    <col min="15" max="15" width="16.28515625" customWidth="1"/>
  </cols>
  <sheetData>
    <row r="1" spans="1:9" ht="42" customHeight="1" x14ac:dyDescent="0.25">
      <c r="A1" s="27" t="s">
        <v>27</v>
      </c>
      <c r="B1" s="27"/>
      <c r="C1" s="27"/>
      <c r="D1" s="27"/>
      <c r="E1" s="27"/>
      <c r="F1" s="27"/>
      <c r="G1" s="28"/>
    </row>
    <row r="2" spans="1:9" ht="16.5" x14ac:dyDescent="0.25">
      <c r="A2" s="29" t="s">
        <v>29</v>
      </c>
      <c r="B2" s="29"/>
      <c r="C2" s="29"/>
      <c r="D2" s="29"/>
      <c r="E2" s="29"/>
      <c r="F2" s="29"/>
      <c r="G2" s="30"/>
    </row>
    <row r="3" spans="1:9" x14ac:dyDescent="0.25">
      <c r="A3" s="31" t="s">
        <v>0</v>
      </c>
      <c r="B3" s="33" t="s">
        <v>1</v>
      </c>
      <c r="C3" s="23" t="s">
        <v>2</v>
      </c>
      <c r="D3" s="23" t="s">
        <v>3</v>
      </c>
      <c r="E3" s="23" t="s">
        <v>26</v>
      </c>
      <c r="F3" s="23" t="s">
        <v>4</v>
      </c>
      <c r="G3" s="26" t="s">
        <v>28</v>
      </c>
    </row>
    <row r="4" spans="1:9" ht="22.5" customHeight="1" x14ac:dyDescent="0.25">
      <c r="A4" s="31"/>
      <c r="B4" s="34"/>
      <c r="C4" s="36"/>
      <c r="D4" s="36"/>
      <c r="E4" s="38"/>
      <c r="F4" s="24"/>
      <c r="G4" s="26"/>
    </row>
    <row r="5" spans="1:9" ht="75" customHeight="1" x14ac:dyDescent="0.25">
      <c r="A5" s="32"/>
      <c r="B5" s="35"/>
      <c r="C5" s="37"/>
      <c r="D5" s="37"/>
      <c r="E5" s="39"/>
      <c r="F5" s="25"/>
      <c r="G5" s="26"/>
    </row>
    <row r="6" spans="1:9" ht="15.75" x14ac:dyDescent="0.25">
      <c r="A6" s="1" t="s">
        <v>5</v>
      </c>
      <c r="B6" s="20">
        <f>'[1]01.01.-01.07.2023'!$C$6</f>
        <v>908</v>
      </c>
      <c r="C6" s="7">
        <v>289039672.13</v>
      </c>
      <c r="D6" s="6">
        <v>257454849.47</v>
      </c>
      <c r="E6" s="6">
        <v>217236515.1900003</v>
      </c>
      <c r="F6" s="21">
        <f>D6/C6*100</f>
        <v>89.072495679487815</v>
      </c>
      <c r="G6" s="9">
        <f>RANK(F6,F6:F25)</f>
        <v>1</v>
      </c>
      <c r="I6" s="19"/>
    </row>
    <row r="7" spans="1:9" ht="15.75" x14ac:dyDescent="0.25">
      <c r="A7" s="1" t="s">
        <v>6</v>
      </c>
      <c r="B7" s="20">
        <f>'[1]01.01.-01.07.2023'!$C$7</f>
        <v>1035</v>
      </c>
      <c r="C7" s="7">
        <v>185529036.63000003</v>
      </c>
      <c r="D7" s="6">
        <v>164404351.97999999</v>
      </c>
      <c r="E7" s="6">
        <v>174489927.38999987</v>
      </c>
      <c r="F7" s="21">
        <f t="shared" ref="F7:F26" si="0">D7/C7*100</f>
        <v>88.613812137596042</v>
      </c>
      <c r="G7" s="9">
        <f>RANK(F7,F6:F25)</f>
        <v>2</v>
      </c>
    </row>
    <row r="8" spans="1:9" ht="15.75" x14ac:dyDescent="0.25">
      <c r="A8" s="2" t="s">
        <v>7</v>
      </c>
      <c r="B8" s="20">
        <f>'[1]01.01.-01.07.2023'!$C$8</f>
        <v>654</v>
      </c>
      <c r="C8" s="7">
        <v>167964363.72000003</v>
      </c>
      <c r="D8" s="6">
        <v>77319518.390000001</v>
      </c>
      <c r="E8" s="6">
        <v>687953849.39000022</v>
      </c>
      <c r="F8" s="21">
        <f t="shared" si="0"/>
        <v>46.033287465008463</v>
      </c>
      <c r="G8" s="9">
        <f>RANK(F8,F6:F25)</f>
        <v>20</v>
      </c>
    </row>
    <row r="9" spans="1:9" ht="15.75" x14ac:dyDescent="0.25">
      <c r="A9" s="2" t="s">
        <v>8</v>
      </c>
      <c r="B9" s="20">
        <f>'[1]01.01.-01.07.2023'!$C$9</f>
        <v>261</v>
      </c>
      <c r="C9" s="7">
        <v>74309692.24000001</v>
      </c>
      <c r="D9" s="6">
        <v>44281436.75</v>
      </c>
      <c r="E9" s="6">
        <v>171429319.22999996</v>
      </c>
      <c r="F9" s="21">
        <f t="shared" si="0"/>
        <v>59.590391798398322</v>
      </c>
      <c r="G9" s="9">
        <f>RANK(F9,F6:F25)</f>
        <v>19</v>
      </c>
    </row>
    <row r="10" spans="1:9" ht="15.75" x14ac:dyDescent="0.25">
      <c r="A10" s="2" t="s">
        <v>9</v>
      </c>
      <c r="B10" s="20">
        <f>'[1]01.01.-01.07.2023'!$C$10</f>
        <v>475</v>
      </c>
      <c r="C10" s="7">
        <v>101604477.34</v>
      </c>
      <c r="D10" s="6">
        <v>83007274.779999986</v>
      </c>
      <c r="E10" s="6">
        <v>166532419.98000002</v>
      </c>
      <c r="F10" s="21">
        <f t="shared" si="0"/>
        <v>81.69647337708551</v>
      </c>
      <c r="G10" s="9">
        <f>RANK(F10,F6:F25)</f>
        <v>11</v>
      </c>
    </row>
    <row r="11" spans="1:9" ht="15.75" x14ac:dyDescent="0.25">
      <c r="A11" s="2" t="s">
        <v>10</v>
      </c>
      <c r="B11" s="20">
        <f>'[1]01.01.-01.07.2023'!$C$11</f>
        <v>165</v>
      </c>
      <c r="C11" s="7">
        <v>77327533.340000004</v>
      </c>
      <c r="D11" s="6">
        <v>61749517.179999992</v>
      </c>
      <c r="E11" s="6">
        <v>121405028.93000007</v>
      </c>
      <c r="F11" s="21">
        <f t="shared" si="0"/>
        <v>79.854502675644241</v>
      </c>
      <c r="G11" s="9">
        <f>RANK(F11,F6:F25)</f>
        <v>15</v>
      </c>
    </row>
    <row r="12" spans="1:9" ht="15.75" x14ac:dyDescent="0.25">
      <c r="A12" s="2" t="s">
        <v>11</v>
      </c>
      <c r="B12" s="20">
        <f>'[1]01.01.-01.07.2023'!$C$12</f>
        <v>84</v>
      </c>
      <c r="C12" s="7">
        <v>24586912.859999999</v>
      </c>
      <c r="D12" s="6">
        <v>18480296.48</v>
      </c>
      <c r="E12" s="6">
        <v>43433429.290000021</v>
      </c>
      <c r="F12" s="21">
        <f t="shared" si="0"/>
        <v>75.163143031532258</v>
      </c>
      <c r="G12" s="9">
        <f>RANK(F12,F6:F25)</f>
        <v>17</v>
      </c>
    </row>
    <row r="13" spans="1:9" ht="15.75" x14ac:dyDescent="0.25">
      <c r="A13" s="2" t="s">
        <v>12</v>
      </c>
      <c r="B13" s="20">
        <f>'[1]01.01.-01.07.2023'!$C$13</f>
        <v>456</v>
      </c>
      <c r="C13" s="7">
        <v>72007153.390000001</v>
      </c>
      <c r="D13" s="6">
        <v>58611941.960000001</v>
      </c>
      <c r="E13" s="6">
        <v>69547776.51000005</v>
      </c>
      <c r="F13" s="21">
        <f t="shared" si="0"/>
        <v>81.397387899158005</v>
      </c>
      <c r="G13" s="9">
        <f>RANK(F13,F6:F25)</f>
        <v>13</v>
      </c>
    </row>
    <row r="14" spans="1:9" ht="15.75" x14ac:dyDescent="0.25">
      <c r="A14" s="1" t="s">
        <v>13</v>
      </c>
      <c r="B14" s="20">
        <f>'[1]01.01.-01.07.2023'!$C$14</f>
        <v>110</v>
      </c>
      <c r="C14" s="7">
        <v>14814720.699999999</v>
      </c>
      <c r="D14" s="6">
        <v>11982804.67</v>
      </c>
      <c r="E14" s="6">
        <v>12500117.690000013</v>
      </c>
      <c r="F14" s="21">
        <f t="shared" si="0"/>
        <v>80.884445361160275</v>
      </c>
      <c r="G14" s="9">
        <f>RANK(F14,F6:F25)</f>
        <v>14</v>
      </c>
    </row>
    <row r="15" spans="1:9" ht="15.75" x14ac:dyDescent="0.25">
      <c r="A15" s="2" t="s">
        <v>14</v>
      </c>
      <c r="B15" s="20">
        <f>'[1]01.01.-01.07.2023'!$C$15</f>
        <v>107</v>
      </c>
      <c r="C15" s="7">
        <v>5817226.5499999998</v>
      </c>
      <c r="D15" s="6">
        <v>5019979.08</v>
      </c>
      <c r="E15" s="6">
        <v>3746259.0399999917</v>
      </c>
      <c r="F15" s="21">
        <f t="shared" si="0"/>
        <v>86.295058940071712</v>
      </c>
      <c r="G15" s="9">
        <f>RANK(F15,F6:F25)</f>
        <v>4</v>
      </c>
    </row>
    <row r="16" spans="1:9" ht="15.75" x14ac:dyDescent="0.25">
      <c r="A16" s="2" t="s">
        <v>15</v>
      </c>
      <c r="B16" s="20">
        <f>'[1]01.01.-01.07.2023'!$C$16</f>
        <v>53</v>
      </c>
      <c r="C16" s="7">
        <v>2329719.06</v>
      </c>
      <c r="D16" s="6">
        <v>1897072.6</v>
      </c>
      <c r="E16" s="6">
        <v>1818861.75</v>
      </c>
      <c r="F16" s="21">
        <f t="shared" si="0"/>
        <v>81.429243232443653</v>
      </c>
      <c r="G16" s="9">
        <f>RANK(F16,F6:F25)</f>
        <v>12</v>
      </c>
    </row>
    <row r="17" spans="1:7" ht="15.75" x14ac:dyDescent="0.25">
      <c r="A17" s="2" t="s">
        <v>16</v>
      </c>
      <c r="B17" s="20">
        <f>'[1]01.01.-01.07.2023'!$C$17</f>
        <v>145</v>
      </c>
      <c r="C17" s="7">
        <v>8260408.2500000009</v>
      </c>
      <c r="D17" s="6">
        <v>7092883.1500000004</v>
      </c>
      <c r="E17" s="6">
        <v>4538370.3500000015</v>
      </c>
      <c r="F17" s="21">
        <f t="shared" si="0"/>
        <v>85.866012130816898</v>
      </c>
      <c r="G17" s="9">
        <f>RANK(F17,F6:F25)</f>
        <v>6</v>
      </c>
    </row>
    <row r="18" spans="1:7" ht="15.75" x14ac:dyDescent="0.25">
      <c r="A18" s="1" t="s">
        <v>17</v>
      </c>
      <c r="B18" s="20">
        <f>'[1]01.01.-01.07.2023'!$C$18</f>
        <v>105</v>
      </c>
      <c r="C18" s="7">
        <v>6122014.8200000003</v>
      </c>
      <c r="D18" s="6">
        <v>5282007.49</v>
      </c>
      <c r="E18" s="6">
        <v>6500367.0400000066</v>
      </c>
      <c r="F18" s="21">
        <f t="shared" si="0"/>
        <v>86.278907276477327</v>
      </c>
      <c r="G18" s="9">
        <f>RANK(F18,F6:F25)</f>
        <v>5</v>
      </c>
    </row>
    <row r="19" spans="1:7" ht="15.75" x14ac:dyDescent="0.25">
      <c r="A19" s="1" t="s">
        <v>18</v>
      </c>
      <c r="B19" s="20">
        <f>'[1]01.01.-01.07.2023'!$C$19</f>
        <v>78</v>
      </c>
      <c r="C19" s="7">
        <v>3834163.95</v>
      </c>
      <c r="D19" s="6">
        <v>3327803.96</v>
      </c>
      <c r="E19" s="6">
        <v>3170210.1499999985</v>
      </c>
      <c r="F19" s="21">
        <f t="shared" si="0"/>
        <v>86.793470581767892</v>
      </c>
      <c r="G19" s="9">
        <f>RANK(F19,F6:F25)</f>
        <v>3</v>
      </c>
    </row>
    <row r="20" spans="1:7" ht="15.75" x14ac:dyDescent="0.25">
      <c r="A20" s="2" t="s">
        <v>19</v>
      </c>
      <c r="B20" s="20">
        <f>'[1]01.01.-01.07.2023'!$C$20</f>
        <v>133</v>
      </c>
      <c r="C20" s="7">
        <v>8415397.3899999987</v>
      </c>
      <c r="D20" s="6">
        <v>6473119.9899999993</v>
      </c>
      <c r="E20" s="6">
        <v>10809052.199999996</v>
      </c>
      <c r="F20" s="21">
        <f t="shared" si="0"/>
        <v>76.919956242256561</v>
      </c>
      <c r="G20" s="9">
        <f>RANK(F20,F6:F25)</f>
        <v>16</v>
      </c>
    </row>
    <row r="21" spans="1:7" ht="15.75" x14ac:dyDescent="0.25">
      <c r="A21" s="1" t="s">
        <v>20</v>
      </c>
      <c r="B21" s="20">
        <f>'[1]01.01.-01.07.2023'!$C$21</f>
        <v>235</v>
      </c>
      <c r="C21" s="7">
        <v>28666955.68</v>
      </c>
      <c r="D21" s="6">
        <v>24204382.209999997</v>
      </c>
      <c r="E21" s="6">
        <v>28953878.709999979</v>
      </c>
      <c r="F21" s="21">
        <f t="shared" si="0"/>
        <v>84.433040188102723</v>
      </c>
      <c r="G21" s="9">
        <f>RANK(F21,F6:F25)</f>
        <v>7</v>
      </c>
    </row>
    <row r="22" spans="1:7" ht="15.75" x14ac:dyDescent="0.25">
      <c r="A22" s="2" t="s">
        <v>21</v>
      </c>
      <c r="B22" s="20">
        <f>'[1]01.01.-01.07.2023'!$C$22</f>
        <v>273</v>
      </c>
      <c r="C22" s="7">
        <v>25797993.100000001</v>
      </c>
      <c r="D22" s="6">
        <v>19174600.069999997</v>
      </c>
      <c r="E22" s="6">
        <v>26171614.640000045</v>
      </c>
      <c r="F22" s="21">
        <f t="shared" si="0"/>
        <v>74.325936888478338</v>
      </c>
      <c r="G22" s="9">
        <f>RANK(F22,F6:F25)</f>
        <v>18</v>
      </c>
    </row>
    <row r="23" spans="1:7" ht="15.75" x14ac:dyDescent="0.25">
      <c r="A23" s="2" t="s">
        <v>22</v>
      </c>
      <c r="B23" s="20">
        <f>'[1]01.01.-01.07.2023'!$C$23</f>
        <v>164</v>
      </c>
      <c r="C23" s="7">
        <v>20368172.210000001</v>
      </c>
      <c r="D23" s="6">
        <v>16991910.449999999</v>
      </c>
      <c r="E23" s="6">
        <v>19234554.679999977</v>
      </c>
      <c r="F23" s="21">
        <f t="shared" si="0"/>
        <v>83.423835358469788</v>
      </c>
      <c r="G23" s="9">
        <f>RANK(F23,F6:F25)</f>
        <v>8</v>
      </c>
    </row>
    <row r="24" spans="1:7" ht="15.75" x14ac:dyDescent="0.25">
      <c r="A24" s="1" t="s">
        <v>23</v>
      </c>
      <c r="B24" s="20">
        <f>'[1]01.01.-01.07.2023'!$C$24</f>
        <v>85</v>
      </c>
      <c r="C24" s="7">
        <v>4283586.95</v>
      </c>
      <c r="D24" s="6">
        <v>3568172.51</v>
      </c>
      <c r="E24" s="6">
        <v>6100201.1999999993</v>
      </c>
      <c r="F24" s="21">
        <f t="shared" si="0"/>
        <v>83.298706239638705</v>
      </c>
      <c r="G24" s="9">
        <f>RANK(F24,F6:F25)</f>
        <v>9</v>
      </c>
    </row>
    <row r="25" spans="1:7" ht="15.75" x14ac:dyDescent="0.25">
      <c r="A25" s="2" t="s">
        <v>24</v>
      </c>
      <c r="B25" s="20">
        <f>'[1]01.01.-01.07.2023'!$C$25</f>
        <v>80</v>
      </c>
      <c r="C25" s="7">
        <v>3869352.9000000004</v>
      </c>
      <c r="D25" s="6">
        <v>3209752.9799999995</v>
      </c>
      <c r="E25" s="6">
        <v>5204953.6499999985</v>
      </c>
      <c r="F25" s="21">
        <f>D25/C25*100</f>
        <v>82.953224039089307</v>
      </c>
      <c r="G25" s="9">
        <f>RANK(F25,F6:F25)</f>
        <v>10</v>
      </c>
    </row>
    <row r="26" spans="1:7" ht="18.75" x14ac:dyDescent="0.3">
      <c r="A26" s="3" t="s">
        <v>25</v>
      </c>
      <c r="B26" s="16">
        <f>SUM(B6:B25)</f>
        <v>5606</v>
      </c>
      <c r="C26" s="15">
        <f>SUM(C6:C25)</f>
        <v>1124948553.2100003</v>
      </c>
      <c r="D26" s="15">
        <f>SUM(D6:D25)</f>
        <v>873533676.1500001</v>
      </c>
      <c r="E26" s="15">
        <f>SUM(E6:E25)</f>
        <v>1780776707.0100007</v>
      </c>
      <c r="F26" s="22">
        <f t="shared" si="0"/>
        <v>77.650988896994718</v>
      </c>
      <c r="G26" s="10"/>
    </row>
    <row r="27" spans="1:7" x14ac:dyDescent="0.25">
      <c r="A27" s="4"/>
      <c r="B27" s="5"/>
      <c r="C27" s="11"/>
      <c r="D27" s="11"/>
      <c r="E27" s="11"/>
      <c r="F27" s="11"/>
      <c r="G27" s="12"/>
    </row>
    <row r="28" spans="1:7" x14ac:dyDescent="0.25">
      <c r="C28" s="17"/>
    </row>
    <row r="29" spans="1:7" x14ac:dyDescent="0.25">
      <c r="C29" s="14"/>
      <c r="E29" s="13"/>
      <c r="F29" s="18"/>
    </row>
  </sheetData>
  <mergeCells count="9">
    <mergeCell ref="F3:F5"/>
    <mergeCell ref="G3:G5"/>
    <mergeCell ref="A1:G1"/>
    <mergeCell ref="A2:G2"/>
    <mergeCell ref="A3:A5"/>
    <mergeCell ref="B3:B5"/>
    <mergeCell ref="C3:C5"/>
    <mergeCell ref="D3:D5"/>
    <mergeCell ref="E3:E5"/>
  </mergeCells>
  <pageMargins left="0.59055118110236227" right="0.59055118110236227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2022-10-14T07:00:50Z</cp:lastPrinted>
  <dcterms:created xsi:type="dcterms:W3CDTF">2019-07-05T11:13:57Z</dcterms:created>
  <dcterms:modified xsi:type="dcterms:W3CDTF">2023-07-06T07:09:36Z</dcterms:modified>
</cp:coreProperties>
</file>