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ТДЕЛ ПЛАНИРОВАНИЯ и МОНИТОРИНГА\ОТЧЕТЫ\НА САЙТ (приказ 803-пр)\Начислено и оплачено\2023\"/>
    </mc:Choice>
  </mc:AlternateContent>
  <bookViews>
    <workbookView xWindow="0" yWindow="0" windowWidth="9150" windowHeight="6195"/>
  </bookViews>
  <sheets>
    <sheet name="сайт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7" i="3" l="1"/>
  <c r="B6" i="3"/>
  <c r="E26" i="3" l="1"/>
  <c r="F24" i="3"/>
  <c r="F20" i="3"/>
  <c r="F16" i="3"/>
  <c r="F12" i="3"/>
  <c r="D26" i="3"/>
  <c r="F25" i="3"/>
  <c r="F21" i="3"/>
  <c r="F17" i="3"/>
  <c r="F11" i="3"/>
  <c r="F10" i="3"/>
  <c r="F6" i="3"/>
  <c r="B26" i="3"/>
  <c r="F7" i="3"/>
  <c r="F8" i="3"/>
  <c r="F9" i="3"/>
  <c r="F13" i="3"/>
  <c r="F14" i="3"/>
  <c r="F15" i="3"/>
  <c r="F18" i="3"/>
  <c r="F19" i="3"/>
  <c r="F22" i="3"/>
  <c r="F23" i="3"/>
  <c r="C26" i="3"/>
  <c r="F26" i="3" l="1"/>
  <c r="G10" i="3"/>
  <c r="G23" i="3"/>
  <c r="G25" i="3"/>
  <c r="G19" i="3"/>
  <c r="G22" i="3"/>
  <c r="G24" i="3"/>
  <c r="G14" i="3"/>
  <c r="G8" i="3"/>
  <c r="G18" i="3"/>
  <c r="G7" i="3"/>
  <c r="G13" i="3"/>
  <c r="G11" i="3"/>
  <c r="G21" i="3"/>
  <c r="G6" i="3"/>
  <c r="G16" i="3"/>
  <c r="G15" i="3"/>
  <c r="G17" i="3"/>
  <c r="G12" i="3"/>
  <c r="G20" i="3"/>
  <c r="G9" i="3"/>
</calcChain>
</file>

<file path=xl/sharedStrings.xml><?xml version="1.0" encoding="utf-8"?>
<sst xmlns="http://schemas.openxmlformats.org/spreadsheetml/2006/main" count="30" uniqueCount="30">
  <si>
    <t>Наименование МО</t>
  </si>
  <si>
    <t>Количество МКД, формирующих фонд капитального ремонта на счете регионального оператора</t>
  </si>
  <si>
    <t>Предъявлено к оплате 
(тыс.руб.)</t>
  </si>
  <si>
    <t>Оплачено взносов
(тыс.руб.)</t>
  </si>
  <si>
    <t xml:space="preserve">% собираемости </t>
  </si>
  <si>
    <t>МО ГО "Сыктывкар"</t>
  </si>
  <si>
    <t>МО ГО "Ухта"</t>
  </si>
  <si>
    <t>МО ГО "Воркута"</t>
  </si>
  <si>
    <t>МО ГО "Инта"</t>
  </si>
  <si>
    <t>МО МР "Печора"</t>
  </si>
  <si>
    <t>МО ГО "Усинск"</t>
  </si>
  <si>
    <t>МО ГО "Вуктыл"</t>
  </si>
  <si>
    <t>МО МР "Сосногорск"</t>
  </si>
  <si>
    <t>МО МР "Сыктывдинский"</t>
  </si>
  <si>
    <t>МО МР "Сысольский"</t>
  </si>
  <si>
    <t>МО МР "Койгородский"</t>
  </si>
  <si>
    <t>МО МР "Прилузский"</t>
  </si>
  <si>
    <t>МО МР "Корткеросский"</t>
  </si>
  <si>
    <t>МО МР "Усть – Куломский"</t>
  </si>
  <si>
    <t>МО МР "Троицко-Печорский"</t>
  </si>
  <si>
    <t>МО МР "Усть-Вымский"</t>
  </si>
  <si>
    <t>МО МР "Княжпогостский"</t>
  </si>
  <si>
    <t>МО МР "Удорский"</t>
  </si>
  <si>
    <t>МО МР "Ижемский"</t>
  </si>
  <si>
    <t>МО МР "Усть-Цилемский"</t>
  </si>
  <si>
    <t>ВСЕГО:</t>
  </si>
  <si>
    <t>Задолженность
нарастающим итогом (тыс. руб.)</t>
  </si>
  <si>
    <t xml:space="preserve">Информация по уплате взносов на капитальный ремонт, по многоквартирным домам, по которым производится начисление взносов на счете регионального оператора в 2023 году </t>
  </si>
  <si>
    <t>по состоянию на 01.04.2023 г.</t>
  </si>
  <si>
    <t>Рейтинг по собираемости взносов в целом по РК за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</si>
</sst>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##,"/>
    <numFmt numFmtId="166" formatCode="#,##0_ ;\-#,##0\ "/>
    <numFmt numFmtId="167" formatCode="#,##0.00,"/>
    <numFmt numFmtId="168" formatCode="#,##0.#####,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8" applyNumberFormat="0" applyAlignment="0" applyProtection="0"/>
    <xf numFmtId="0" fontId="10" fillId="27" borderId="9" applyNumberFormat="0" applyAlignment="0" applyProtection="0"/>
    <xf numFmtId="0" fontId="11" fillId="27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28" borderId="14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5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1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24" fillId="0" borderId="1" xfId="0" applyFont="1" applyFill="1" applyBorder="1"/>
    <xf numFmtId="0" fontId="25" fillId="0" borderId="0" xfId="0" applyFont="1" applyFill="1" applyBorder="1"/>
    <xf numFmtId="0" fontId="2" fillId="0" borderId="0" xfId="0" applyFont="1" applyFill="1" applyBorder="1"/>
    <xf numFmtId="165" fontId="3" fillId="33" borderId="2" xfId="0" applyNumberFormat="1" applyFont="1" applyFill="1" applyBorder="1" applyAlignment="1">
      <alignment horizontal="center" vertical="center"/>
    </xf>
    <xf numFmtId="167" fontId="3" fillId="33" borderId="1" xfId="0" applyNumberFormat="1" applyFont="1" applyFill="1" applyBorder="1" applyAlignment="1">
      <alignment horizontal="center" vertical="center"/>
    </xf>
    <xf numFmtId="0" fontId="26" fillId="0" borderId="0" xfId="0" applyFont="1"/>
    <xf numFmtId="166" fontId="3" fillId="0" borderId="1" xfId="42" applyNumberFormat="1" applyFont="1" applyFill="1" applyBorder="1" applyAlignment="1">
      <alignment horizontal="center" vertical="center"/>
    </xf>
    <xf numFmtId="4" fontId="3" fillId="33" borderId="1" xfId="0" applyNumberFormat="1" applyFont="1" applyFill="1" applyBorder="1"/>
    <xf numFmtId="0" fontId="2" fillId="33" borderId="0" xfId="0" applyFont="1" applyFill="1" applyBorder="1"/>
    <xf numFmtId="4" fontId="2" fillId="33" borderId="0" xfId="0" applyNumberFormat="1" applyFont="1" applyFill="1" applyBorder="1"/>
    <xf numFmtId="168" fontId="26" fillId="0" borderId="0" xfId="0" applyNumberFormat="1" applyFont="1"/>
    <xf numFmtId="167" fontId="26" fillId="0" borderId="0" xfId="0" applyNumberFormat="1" applyFont="1"/>
    <xf numFmtId="167" fontId="4" fillId="33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4" fontId="26" fillId="0" borderId="0" xfId="0" applyNumberFormat="1" applyFont="1"/>
    <xf numFmtId="2" fontId="26" fillId="0" borderId="0" xfId="0" applyNumberFormat="1" applyFont="1"/>
    <xf numFmtId="4" fontId="0" fillId="0" borderId="0" xfId="0" applyNumberFormat="1"/>
    <xf numFmtId="0" fontId="29" fillId="0" borderId="1" xfId="0" applyFont="1" applyFill="1" applyBorder="1" applyAlignment="1">
      <alignment horizontal="center" vertical="center" wrapText="1"/>
    </xf>
    <xf numFmtId="4" fontId="3" fillId="33" borderId="1" xfId="0" applyNumberFormat="1" applyFont="1" applyFill="1" applyBorder="1" applyAlignment="1">
      <alignment horizontal="center" vertical="center" wrapText="1"/>
    </xf>
    <xf numFmtId="4" fontId="4" fillId="33" borderId="1" xfId="0" applyNumberFormat="1" applyFont="1" applyFill="1" applyBorder="1" applyAlignment="1">
      <alignment horizontal="center" vertical="center" wrapText="1"/>
    </xf>
    <xf numFmtId="0" fontId="1" fillId="33" borderId="3" xfId="0" applyFont="1" applyFill="1" applyBorder="1" applyAlignment="1">
      <alignment horizontal="center" vertical="center" wrapText="1"/>
    </xf>
    <xf numFmtId="0" fontId="1" fillId="33" borderId="4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4" fontId="1" fillId="33" borderId="1" xfId="0" applyNumberFormat="1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wrapText="1"/>
    </xf>
    <xf numFmtId="0" fontId="27" fillId="33" borderId="5" xfId="0" applyFont="1" applyFill="1" applyBorder="1" applyAlignment="1">
      <alignment horizontal="center" wrapText="1"/>
    </xf>
    <xf numFmtId="0" fontId="27" fillId="0" borderId="6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3" borderId="4" xfId="0" applyFont="1" applyFill="1" applyBorder="1" applyAlignment="1">
      <alignment horizontal="center" vertical="center" wrapText="1"/>
    </xf>
    <xf numFmtId="0" fontId="2" fillId="33" borderId="2" xfId="0" applyFont="1" applyFill="1" applyBorder="1" applyAlignment="1">
      <alignment horizontal="center" vertical="center" wrapText="1"/>
    </xf>
    <xf numFmtId="0" fontId="1" fillId="33" borderId="4" xfId="0" applyFont="1" applyFill="1" applyBorder="1" applyAlignment="1">
      <alignment horizontal="center" vertical="center" wrapText="1"/>
    </xf>
    <xf numFmtId="0" fontId="1" fillId="33" borderId="2" xfId="0" applyFont="1" applyFill="1" applyBorder="1" applyAlignment="1">
      <alignment horizontal="center" vertical="center" wrapText="1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Финансовый 2" xfId="43"/>
    <cellStyle name="Хороший" xfId="44" builtinId="26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4.2023/&#1057;&#1074;&#1086;&#1076;&#1085;&#1099;&#1081;%20&#1042;&#1057;&#1045;%20&#1052;&#1050;&#1044;%20&#1085;&#1072;%2001.10.2014%20-%2001.04.2023%20(&#1082;&#1088;&#1086;&#1084;&#1077;%20&#1062;&#1060;%20&#1072;&#1074;&#1072;&#1088;&#1080;&#1081;&#1085;&#1099;&#1077;)%20&#1076;&#1083;&#1103;%20&#1052;&#1080;&#1085;&#1089;&#1090;&#1088;&#1086;&#1103;%20&#1056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14-01.04.2023"/>
      <sheetName val="01.01-01.04.2023"/>
    </sheetNames>
    <sheetDataSet>
      <sheetData sheetId="0"/>
      <sheetData sheetId="1">
        <row r="6">
          <cell r="C6">
            <v>905</v>
          </cell>
        </row>
        <row r="7">
          <cell r="C7">
            <v>1042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="70" zoomScaleNormal="70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G6" sqref="G6"/>
    </sheetView>
  </sheetViews>
  <sheetFormatPr defaultRowHeight="15" x14ac:dyDescent="0.25"/>
  <cols>
    <col min="1" max="1" width="31.7109375" style="1" customWidth="1"/>
    <col min="2" max="2" width="18.5703125" style="9" customWidth="1"/>
    <col min="3" max="3" width="19" style="9" customWidth="1"/>
    <col min="4" max="4" width="17.7109375" style="9" customWidth="1"/>
    <col min="5" max="5" width="25.140625" style="9" customWidth="1"/>
    <col min="6" max="6" width="15.140625" style="9" customWidth="1"/>
    <col min="7" max="7" width="14.28515625" style="9" customWidth="1"/>
    <col min="8" max="8" width="9.140625" style="1"/>
    <col min="9" max="9" width="16.28515625" style="1" bestFit="1" customWidth="1"/>
    <col min="10" max="10" width="9.140625" style="1"/>
    <col min="11" max="14" width="15.42578125" style="1" customWidth="1"/>
    <col min="15" max="15" width="16.28515625" style="1" customWidth="1"/>
    <col min="16" max="16384" width="9.140625" style="1"/>
  </cols>
  <sheetData>
    <row r="1" spans="1:9" ht="42" customHeight="1" x14ac:dyDescent="0.25">
      <c r="A1" s="28" t="s">
        <v>27</v>
      </c>
      <c r="B1" s="28"/>
      <c r="C1" s="28"/>
      <c r="D1" s="28"/>
      <c r="E1" s="28"/>
      <c r="F1" s="28"/>
      <c r="G1" s="29"/>
    </row>
    <row r="2" spans="1:9" ht="16.5" x14ac:dyDescent="0.25">
      <c r="A2" s="30" t="s">
        <v>28</v>
      </c>
      <c r="B2" s="30"/>
      <c r="C2" s="30"/>
      <c r="D2" s="30"/>
      <c r="E2" s="30"/>
      <c r="F2" s="30"/>
      <c r="G2" s="31"/>
    </row>
    <row r="3" spans="1:9" x14ac:dyDescent="0.25">
      <c r="A3" s="32" t="s">
        <v>0</v>
      </c>
      <c r="B3" s="34" t="s">
        <v>1</v>
      </c>
      <c r="C3" s="24" t="s">
        <v>2</v>
      </c>
      <c r="D3" s="24" t="s">
        <v>3</v>
      </c>
      <c r="E3" s="24" t="s">
        <v>26</v>
      </c>
      <c r="F3" s="24" t="s">
        <v>4</v>
      </c>
      <c r="G3" s="27" t="s">
        <v>29</v>
      </c>
    </row>
    <row r="4" spans="1:9" ht="22.5" customHeight="1" x14ac:dyDescent="0.25">
      <c r="A4" s="32"/>
      <c r="B4" s="35"/>
      <c r="C4" s="37"/>
      <c r="D4" s="37"/>
      <c r="E4" s="39"/>
      <c r="F4" s="25"/>
      <c r="G4" s="27"/>
    </row>
    <row r="5" spans="1:9" ht="75" customHeight="1" x14ac:dyDescent="0.25">
      <c r="A5" s="33"/>
      <c r="B5" s="36"/>
      <c r="C5" s="38"/>
      <c r="D5" s="38"/>
      <c r="E5" s="40"/>
      <c r="F5" s="26"/>
      <c r="G5" s="27"/>
    </row>
    <row r="6" spans="1:9" ht="15.75" x14ac:dyDescent="0.25">
      <c r="A6" s="2" t="s">
        <v>5</v>
      </c>
      <c r="B6" s="21">
        <f>'[1]01.01-01.04.2023'!$C$6</f>
        <v>905</v>
      </c>
      <c r="C6" s="8">
        <v>137400172.16999999</v>
      </c>
      <c r="D6" s="7">
        <v>126653217.02000001</v>
      </c>
      <c r="E6" s="7">
        <v>195809531.09000015</v>
      </c>
      <c r="F6" s="22">
        <f>D6/C6*100</f>
        <v>92.178353942160143</v>
      </c>
      <c r="G6" s="10">
        <f>RANK(F6,F6:F25)</f>
        <v>1</v>
      </c>
      <c r="I6" s="20"/>
    </row>
    <row r="7" spans="1:9" ht="15.75" x14ac:dyDescent="0.25">
      <c r="A7" s="2" t="s">
        <v>6</v>
      </c>
      <c r="B7" s="21">
        <f>'[1]01.01-01.04.2023'!$C$7</f>
        <v>1042</v>
      </c>
      <c r="C7" s="8">
        <v>92883271.960000008</v>
      </c>
      <c r="D7" s="7">
        <v>83609593.020000026</v>
      </c>
      <c r="E7" s="7">
        <v>162639346.38000011</v>
      </c>
      <c r="F7" s="22">
        <f t="shared" ref="F7:F26" si="0">D7/C7*100</f>
        <v>90.015770607226585</v>
      </c>
      <c r="G7" s="10">
        <f>RANK(F7,F6:F25)</f>
        <v>2</v>
      </c>
    </row>
    <row r="8" spans="1:9" ht="15.75" x14ac:dyDescent="0.25">
      <c r="A8" s="3" t="s">
        <v>7</v>
      </c>
      <c r="B8" s="21">
        <v>656</v>
      </c>
      <c r="C8" s="8">
        <v>84511336.650000006</v>
      </c>
      <c r="D8" s="7">
        <v>41190819.5</v>
      </c>
      <c r="E8" s="7">
        <v>643873197.20000041</v>
      </c>
      <c r="F8" s="22">
        <f t="shared" si="0"/>
        <v>48.739992920227934</v>
      </c>
      <c r="G8" s="10">
        <f>RANK(F8,F6:F25)</f>
        <v>20</v>
      </c>
    </row>
    <row r="9" spans="1:9" ht="15.75" x14ac:dyDescent="0.25">
      <c r="A9" s="3" t="s">
        <v>8</v>
      </c>
      <c r="B9" s="21">
        <v>266</v>
      </c>
      <c r="C9" s="8">
        <v>37122987.430000007</v>
      </c>
      <c r="D9" s="7">
        <v>22450197.559999999</v>
      </c>
      <c r="E9" s="7">
        <v>156073853.61000007</v>
      </c>
      <c r="F9" s="22">
        <f t="shared" si="0"/>
        <v>60.475191018321539</v>
      </c>
      <c r="G9" s="10">
        <f>RANK(F9,F6:F25)</f>
        <v>18</v>
      </c>
    </row>
    <row r="10" spans="1:9" ht="15.75" x14ac:dyDescent="0.25">
      <c r="A10" s="3" t="s">
        <v>9</v>
      </c>
      <c r="B10" s="21">
        <v>476</v>
      </c>
      <c r="C10" s="8">
        <v>51932922.079999998</v>
      </c>
      <c r="D10" s="7">
        <v>42466357.019999996</v>
      </c>
      <c r="E10" s="7">
        <v>157401782.47999978</v>
      </c>
      <c r="F10" s="22">
        <f t="shared" si="0"/>
        <v>81.771553225105947</v>
      </c>
      <c r="G10" s="10">
        <f>RANK(F10,F6:F25)</f>
        <v>8</v>
      </c>
    </row>
    <row r="11" spans="1:9" ht="15.75" x14ac:dyDescent="0.25">
      <c r="A11" s="3" t="s">
        <v>10</v>
      </c>
      <c r="B11" s="21">
        <v>166</v>
      </c>
      <c r="C11" s="8">
        <v>39137266.710000001</v>
      </c>
      <c r="D11" s="7">
        <v>30458164.380000003</v>
      </c>
      <c r="E11" s="7">
        <v>114549535.31999987</v>
      </c>
      <c r="F11" s="22">
        <f t="shared" si="0"/>
        <v>77.823943623067592</v>
      </c>
      <c r="G11" s="10">
        <f>RANK(F11,F6:F25)</f>
        <v>15</v>
      </c>
    </row>
    <row r="12" spans="1:9" ht="15.75" x14ac:dyDescent="0.25">
      <c r="A12" s="3" t="s">
        <v>11</v>
      </c>
      <c r="B12" s="21">
        <v>84</v>
      </c>
      <c r="C12" s="8">
        <v>12294703.290000001</v>
      </c>
      <c r="D12" s="7">
        <v>9750973.5900000017</v>
      </c>
      <c r="E12" s="7">
        <v>39870542.609999955</v>
      </c>
      <c r="F12" s="22">
        <f t="shared" si="0"/>
        <v>79.310361218159997</v>
      </c>
      <c r="G12" s="10">
        <f>RANK(F12,F6:F25)</f>
        <v>13</v>
      </c>
    </row>
    <row r="13" spans="1:9" ht="15.75" x14ac:dyDescent="0.25">
      <c r="A13" s="3" t="s">
        <v>12</v>
      </c>
      <c r="B13" s="21">
        <v>457</v>
      </c>
      <c r="C13" s="8">
        <v>35919265.350000001</v>
      </c>
      <c r="D13" s="7">
        <v>29164711.580000002</v>
      </c>
      <c r="E13" s="7">
        <v>63000785.619999945</v>
      </c>
      <c r="F13" s="22">
        <f t="shared" si="0"/>
        <v>81.19517839748913</v>
      </c>
      <c r="G13" s="10">
        <f>RANK(F13,F6:F25)</f>
        <v>9</v>
      </c>
    </row>
    <row r="14" spans="1:9" ht="15.75" x14ac:dyDescent="0.25">
      <c r="A14" s="2" t="s">
        <v>13</v>
      </c>
      <c r="B14" s="21">
        <v>110</v>
      </c>
      <c r="C14" s="8">
        <v>7423166.8099999996</v>
      </c>
      <c r="D14" s="7">
        <v>5829466.4500000002</v>
      </c>
      <c r="E14" s="7">
        <v>11261902.019999981</v>
      </c>
      <c r="F14" s="22">
        <f t="shared" si="0"/>
        <v>78.53072144555513</v>
      </c>
      <c r="G14" s="10">
        <f>RANK(F14,F6:F25)</f>
        <v>14</v>
      </c>
    </row>
    <row r="15" spans="1:9" ht="15.75" x14ac:dyDescent="0.25">
      <c r="A15" s="3" t="s">
        <v>14</v>
      </c>
      <c r="B15" s="21">
        <v>108</v>
      </c>
      <c r="C15" s="8">
        <v>2909805.6900000004</v>
      </c>
      <c r="D15" s="7">
        <v>2465251.21</v>
      </c>
      <c r="E15" s="7">
        <v>3393566.0500000119</v>
      </c>
      <c r="F15" s="22">
        <f t="shared" si="0"/>
        <v>84.722193597745004</v>
      </c>
      <c r="G15" s="10">
        <f>RANK(F15,F6:F25)</f>
        <v>5</v>
      </c>
    </row>
    <row r="16" spans="1:9" ht="15.75" x14ac:dyDescent="0.25">
      <c r="A16" s="3" t="s">
        <v>15</v>
      </c>
      <c r="B16" s="21">
        <v>53</v>
      </c>
      <c r="C16" s="8">
        <v>1174059.6099999999</v>
      </c>
      <c r="D16" s="7">
        <v>935745.23</v>
      </c>
      <c r="E16" s="7">
        <v>1624529.67</v>
      </c>
      <c r="F16" s="22">
        <f t="shared" si="0"/>
        <v>79.701679712838441</v>
      </c>
      <c r="G16" s="10">
        <f>RANK(F16,F6:F25)</f>
        <v>12</v>
      </c>
    </row>
    <row r="17" spans="1:7" ht="15.75" x14ac:dyDescent="0.25">
      <c r="A17" s="3" t="s">
        <v>16</v>
      </c>
      <c r="B17" s="21">
        <v>145</v>
      </c>
      <c r="C17" s="8">
        <v>4158861.7400000007</v>
      </c>
      <c r="D17" s="7">
        <v>3541612.46</v>
      </c>
      <c r="E17" s="7">
        <v>3988094.5300000012</v>
      </c>
      <c r="F17" s="22">
        <f t="shared" si="0"/>
        <v>85.158215911260356</v>
      </c>
      <c r="G17" s="10">
        <f>RANK(F17,F6:F25)</f>
        <v>4</v>
      </c>
    </row>
    <row r="18" spans="1:7" ht="15.75" x14ac:dyDescent="0.25">
      <c r="A18" s="2" t="s">
        <v>17</v>
      </c>
      <c r="B18" s="21">
        <v>105</v>
      </c>
      <c r="C18" s="8">
        <v>2893556.3100000005</v>
      </c>
      <c r="D18" s="7">
        <v>2413112.73</v>
      </c>
      <c r="E18" s="7">
        <v>6140803.2900000028</v>
      </c>
      <c r="F18" s="22">
        <f t="shared" si="0"/>
        <v>83.396086734527714</v>
      </c>
      <c r="G18" s="10">
        <f>RANK(F18,F6:F25)</f>
        <v>6</v>
      </c>
    </row>
    <row r="19" spans="1:7" ht="15.75" x14ac:dyDescent="0.25">
      <c r="A19" s="2" t="s">
        <v>18</v>
      </c>
      <c r="B19" s="21">
        <v>78</v>
      </c>
      <c r="C19" s="8">
        <v>1917001.73</v>
      </c>
      <c r="D19" s="7">
        <v>1648278.89</v>
      </c>
      <c r="E19" s="7">
        <v>2932572.9999999925</v>
      </c>
      <c r="F19" s="22">
        <f t="shared" si="0"/>
        <v>85.982128456399451</v>
      </c>
      <c r="G19" s="10">
        <f>RANK(F19,F6:F25)</f>
        <v>3</v>
      </c>
    </row>
    <row r="20" spans="1:7" ht="15.75" x14ac:dyDescent="0.25">
      <c r="A20" s="3" t="s">
        <v>19</v>
      </c>
      <c r="B20" s="21">
        <v>133</v>
      </c>
      <c r="C20" s="8">
        <v>4207280.0599999996</v>
      </c>
      <c r="D20" s="7">
        <v>3258596.6500000004</v>
      </c>
      <c r="E20" s="7">
        <v>9815458.209999986</v>
      </c>
      <c r="F20" s="22">
        <f t="shared" si="0"/>
        <v>77.451384351152527</v>
      </c>
      <c r="G20" s="10">
        <f>RANK(F20,F6:F25)</f>
        <v>16</v>
      </c>
    </row>
    <row r="21" spans="1:7" ht="15.75" x14ac:dyDescent="0.25">
      <c r="A21" s="2" t="s">
        <v>20</v>
      </c>
      <c r="B21" s="21">
        <v>236</v>
      </c>
      <c r="C21" s="8">
        <v>14330465.100000001</v>
      </c>
      <c r="D21" s="7">
        <v>11927044.18</v>
      </c>
      <c r="E21" s="7">
        <v>26894726.159999996</v>
      </c>
      <c r="F21" s="22">
        <f t="shared" si="0"/>
        <v>83.228590954804389</v>
      </c>
      <c r="G21" s="10">
        <f>RANK(F21,F6:F25)</f>
        <v>7</v>
      </c>
    </row>
    <row r="22" spans="1:7" ht="15.75" x14ac:dyDescent="0.25">
      <c r="A22" s="3" t="s">
        <v>21</v>
      </c>
      <c r="B22" s="21">
        <v>274</v>
      </c>
      <c r="C22" s="8">
        <v>12803472.399999999</v>
      </c>
      <c r="D22" s="7">
        <v>9195721.3599999994</v>
      </c>
      <c r="E22" s="7">
        <v>23167318.599999994</v>
      </c>
      <c r="F22" s="22">
        <f t="shared" si="0"/>
        <v>71.822089138880798</v>
      </c>
      <c r="G22" s="10">
        <f>RANK(F22,F6:F25)</f>
        <v>17</v>
      </c>
    </row>
    <row r="23" spans="1:7" ht="15.75" x14ac:dyDescent="0.25">
      <c r="A23" s="3" t="s">
        <v>22</v>
      </c>
      <c r="B23" s="21">
        <v>165</v>
      </c>
      <c r="C23" s="8">
        <v>10187965.530000001</v>
      </c>
      <c r="D23" s="7">
        <v>8235909.6900000004</v>
      </c>
      <c r="E23" s="7">
        <v>17828373.49000001</v>
      </c>
      <c r="F23" s="22">
        <f t="shared" si="0"/>
        <v>80.839591238781892</v>
      </c>
      <c r="G23" s="10">
        <f>RANK(F23,F6:F25)</f>
        <v>10</v>
      </c>
    </row>
    <row r="24" spans="1:7" ht="15.75" x14ac:dyDescent="0.25">
      <c r="A24" s="2" t="s">
        <v>23</v>
      </c>
      <c r="B24" s="21">
        <v>85</v>
      </c>
      <c r="C24" s="8">
        <v>2141835.2999999998</v>
      </c>
      <c r="D24" s="7">
        <v>1709996.17</v>
      </c>
      <c r="E24" s="7">
        <v>5816625.8899999969</v>
      </c>
      <c r="F24" s="22">
        <f t="shared" si="0"/>
        <v>79.83789276421021</v>
      </c>
      <c r="G24" s="10">
        <f>RANK(F24,F6:F25)</f>
        <v>11</v>
      </c>
    </row>
    <row r="25" spans="1:7" ht="15.75" x14ac:dyDescent="0.25">
      <c r="A25" s="3" t="s">
        <v>24</v>
      </c>
      <c r="B25" s="21">
        <v>80</v>
      </c>
      <c r="C25" s="8">
        <v>1934667.29</v>
      </c>
      <c r="D25" s="7">
        <v>1100651.97</v>
      </c>
      <c r="E25" s="7">
        <v>5379369.0499999933</v>
      </c>
      <c r="F25" s="22">
        <f>D25/C25*100</f>
        <v>56.891020781149408</v>
      </c>
      <c r="G25" s="10">
        <f>RANK(F25,F6:F25)</f>
        <v>19</v>
      </c>
    </row>
    <row r="26" spans="1:7" ht="18.75" x14ac:dyDescent="0.3">
      <c r="A26" s="4" t="s">
        <v>25</v>
      </c>
      <c r="B26" s="17">
        <f>SUM(B6:B25)</f>
        <v>5624</v>
      </c>
      <c r="C26" s="16">
        <f>SUM(C6:C25)</f>
        <v>557284063.20999992</v>
      </c>
      <c r="D26" s="16">
        <f>SUM(D6:D25)</f>
        <v>438005420.65999997</v>
      </c>
      <c r="E26" s="16">
        <f>SUM(E6:E25)</f>
        <v>1651461914.2700002</v>
      </c>
      <c r="F26" s="23">
        <f t="shared" si="0"/>
        <v>78.596437539780766</v>
      </c>
      <c r="G26" s="11"/>
    </row>
    <row r="27" spans="1:7" x14ac:dyDescent="0.25">
      <c r="A27" s="5"/>
      <c r="B27" s="6"/>
      <c r="C27" s="12"/>
      <c r="D27" s="12"/>
      <c r="E27" s="12"/>
      <c r="F27" s="12"/>
      <c r="G27" s="13"/>
    </row>
    <row r="28" spans="1:7" x14ac:dyDescent="0.25">
      <c r="C28" s="18"/>
    </row>
    <row r="29" spans="1:7" x14ac:dyDescent="0.25">
      <c r="C29" s="15"/>
      <c r="E29" s="14"/>
      <c r="F29" s="19"/>
    </row>
  </sheetData>
  <mergeCells count="9">
    <mergeCell ref="F3:F5"/>
    <mergeCell ref="G3:G5"/>
    <mergeCell ref="A1:G1"/>
    <mergeCell ref="A2:G2"/>
    <mergeCell ref="A3:A5"/>
    <mergeCell ref="B3:B5"/>
    <mergeCell ref="C3:C5"/>
    <mergeCell ref="D3:D5"/>
    <mergeCell ref="E3:E5"/>
  </mergeCells>
  <pageMargins left="0.59055118110236227" right="0.59055118110236227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2022-10-14T07:00:50Z</cp:lastPrinted>
  <dcterms:created xsi:type="dcterms:W3CDTF">2019-07-05T11:13:57Z</dcterms:created>
  <dcterms:modified xsi:type="dcterms:W3CDTF">2023-04-11T07:36:38Z</dcterms:modified>
</cp:coreProperties>
</file>