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ОТДЕЛ ПЛАНИРОВАНИЯ и МОНИТОРИНГА\ОТЧЕТЫ\НА САЙТ (приказ 803-пр)\Начислено и оплачено\2023\"/>
    </mc:Choice>
  </mc:AlternateContent>
  <bookViews>
    <workbookView xWindow="0" yWindow="0" windowWidth="20490" windowHeight="7155"/>
  </bookViews>
  <sheets>
    <sheet name="сайт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E25" i="1"/>
  <c r="D25" i="1"/>
  <c r="C25" i="1"/>
  <c r="B25" i="1"/>
  <c r="E24" i="1"/>
  <c r="D24" i="1"/>
  <c r="F24" i="1" s="1"/>
  <c r="C24" i="1"/>
  <c r="B24" i="1"/>
  <c r="F23" i="1"/>
  <c r="E23" i="1"/>
  <c r="D23" i="1"/>
  <c r="C23" i="1"/>
  <c r="B23" i="1"/>
  <c r="E22" i="1"/>
  <c r="D22" i="1"/>
  <c r="F22" i="1" s="1"/>
  <c r="C22" i="1"/>
  <c r="B22" i="1"/>
  <c r="F21" i="1"/>
  <c r="E21" i="1"/>
  <c r="D21" i="1"/>
  <c r="C21" i="1"/>
  <c r="B21" i="1"/>
  <c r="E20" i="1"/>
  <c r="D20" i="1"/>
  <c r="F20" i="1" s="1"/>
  <c r="C20" i="1"/>
  <c r="B20" i="1"/>
  <c r="F19" i="1"/>
  <c r="E19" i="1"/>
  <c r="D19" i="1"/>
  <c r="C19" i="1"/>
  <c r="B19" i="1"/>
  <c r="E18" i="1"/>
  <c r="D18" i="1"/>
  <c r="F18" i="1" s="1"/>
  <c r="C18" i="1"/>
  <c r="B18" i="1"/>
  <c r="F17" i="1"/>
  <c r="E17" i="1"/>
  <c r="D17" i="1"/>
  <c r="C17" i="1"/>
  <c r="B17" i="1"/>
  <c r="E16" i="1"/>
  <c r="D16" i="1"/>
  <c r="F16" i="1" s="1"/>
  <c r="C16" i="1"/>
  <c r="B16" i="1"/>
  <c r="E15" i="1"/>
  <c r="D15" i="1"/>
  <c r="C15" i="1"/>
  <c r="F15" i="1" s="1"/>
  <c r="B15" i="1"/>
  <c r="E14" i="1"/>
  <c r="D14" i="1"/>
  <c r="F14" i="1" s="1"/>
  <c r="C14" i="1"/>
  <c r="B14" i="1"/>
  <c r="E13" i="1"/>
  <c r="D13" i="1"/>
  <c r="C13" i="1"/>
  <c r="F13" i="1" s="1"/>
  <c r="B13" i="1"/>
  <c r="E12" i="1"/>
  <c r="D12" i="1"/>
  <c r="F12" i="1" s="1"/>
  <c r="C12" i="1"/>
  <c r="B12" i="1"/>
  <c r="E11" i="1"/>
  <c r="D11" i="1"/>
  <c r="C11" i="1"/>
  <c r="F11" i="1" s="1"/>
  <c r="B11" i="1"/>
  <c r="E10" i="1"/>
  <c r="D10" i="1"/>
  <c r="F10" i="1" s="1"/>
  <c r="C10" i="1"/>
  <c r="B10" i="1"/>
  <c r="E9" i="1"/>
  <c r="D9" i="1"/>
  <c r="C9" i="1"/>
  <c r="F9" i="1" s="1"/>
  <c r="B9" i="1"/>
  <c r="E8" i="1"/>
  <c r="D8" i="1"/>
  <c r="F8" i="1" s="1"/>
  <c r="C8" i="1"/>
  <c r="B8" i="1"/>
  <c r="E7" i="1"/>
  <c r="D7" i="1"/>
  <c r="C7" i="1"/>
  <c r="F7" i="1" s="1"/>
  <c r="B7" i="1"/>
  <c r="E6" i="1"/>
  <c r="E26" i="1" s="1"/>
  <c r="D6" i="1"/>
  <c r="F6" i="1" s="1"/>
  <c r="G6" i="1" s="1"/>
  <c r="C6" i="1"/>
  <c r="C26" i="1" s="1"/>
  <c r="B6" i="1"/>
  <c r="B26" i="1" s="1"/>
  <c r="G8" i="1" l="1"/>
  <c r="G10" i="1"/>
  <c r="G12" i="1"/>
  <c r="G14" i="1"/>
  <c r="G16" i="1"/>
  <c r="G21" i="1"/>
  <c r="G18" i="1"/>
  <c r="G17" i="1"/>
  <c r="G20" i="1"/>
  <c r="G7" i="1"/>
  <c r="G9" i="1"/>
  <c r="G11" i="1"/>
  <c r="G13" i="1"/>
  <c r="G15" i="1"/>
  <c r="G19" i="1"/>
  <c r="G22" i="1"/>
  <c r="G24" i="1"/>
  <c r="G23" i="1"/>
  <c r="G25" i="1"/>
  <c r="D26" i="1"/>
  <c r="F26" i="1" s="1"/>
</calcChain>
</file>

<file path=xl/sharedStrings.xml><?xml version="1.0" encoding="utf-8"?>
<sst xmlns="http://schemas.openxmlformats.org/spreadsheetml/2006/main" count="30" uniqueCount="30">
  <si>
    <t xml:space="preserve">Информация по уплате взносов на капитальный ремонт, по многоквартирным домам, по которым производится начисление взносов на счете регионального оператора в 2022 году </t>
  </si>
  <si>
    <t>по состоянию на 01.01.2023 г.</t>
  </si>
  <si>
    <t>Наименование МО</t>
  </si>
  <si>
    <t>Количество МКД, формирующих фонд капитального ремонта на счете регионального оператора</t>
  </si>
  <si>
    <t>Предъявлено к оплате 
(тыс.руб.)</t>
  </si>
  <si>
    <t>Оплачено взносов
(тыс.руб.)</t>
  </si>
  <si>
    <t>Задолженность
нарастающим итогом (тыс. руб.)</t>
  </si>
  <si>
    <t xml:space="preserve">% собираемости </t>
  </si>
  <si>
    <t>Рейтинг по собираемости взносов в целом по РК за 2022 г.</t>
  </si>
  <si>
    <t>МО ГО "Сыктывкар"</t>
  </si>
  <si>
    <t>МО ГО "Ухта"</t>
  </si>
  <si>
    <t>МО ГО "Воркута"</t>
  </si>
  <si>
    <t>МО ГО "Инта"</t>
  </si>
  <si>
    <t>МО МР "Печора"</t>
  </si>
  <si>
    <t>МО ГО "Усинск"</t>
  </si>
  <si>
    <t>МО ГО "Вуктыл"</t>
  </si>
  <si>
    <t>МО МР "Сосногорск"</t>
  </si>
  <si>
    <t>МО МР "Сыктывдинский"</t>
  </si>
  <si>
    <t>МО МР "Сысольский"</t>
  </si>
  <si>
    <t>МО МР "Койгородский"</t>
  </si>
  <si>
    <t>МО МР "Прилузский"</t>
  </si>
  <si>
    <t>МО МР "Корткеросский"</t>
  </si>
  <si>
    <t>МО МР "Усть – Куломский"</t>
  </si>
  <si>
    <t>МО МР "Троицко-Печорский"</t>
  </si>
  <si>
    <t>МО МР "Усть-Вымский"</t>
  </si>
  <si>
    <t>МО МР "Княжпогостский"</t>
  </si>
  <si>
    <t>МО МР "Удорский"</t>
  </si>
  <si>
    <t>МО МР "Ижемский"</t>
  </si>
  <si>
    <t>МО МР "Усть-Цилемский"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</si>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</sst>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,"/>
    <numFmt numFmtId="165" formatCode="#,##0.##,"/>
    <numFmt numFmtId="166" formatCode="_-* #,##0.00_р_._-;\-* #,##0.00_р_._-;_-* &quot;-&quot;??_р_._-;_-@_-"/>
    <numFmt numFmtId="167" formatCode="#,##0_ ;\-#,##0\ "/>
    <numFmt numFmtId="168" formatCode="#,##0.#####,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/>
    </xf>
    <xf numFmtId="165" fontId="6" fillId="2" borderId="7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 wrapText="1"/>
    </xf>
    <xf numFmtId="167" fontId="6" fillId="0" borderId="4" xfId="1" applyNumberFormat="1" applyFont="1" applyFill="1" applyBorder="1" applyAlignment="1">
      <alignment horizontal="center" vertical="center"/>
    </xf>
    <xf numFmtId="4" fontId="0" fillId="0" borderId="0" xfId="0" applyNumberFormat="1"/>
    <xf numFmtId="0" fontId="6" fillId="0" borderId="4" xfId="0" applyFont="1" applyFill="1" applyBorder="1" applyAlignment="1">
      <alignment vertical="center"/>
    </xf>
    <xf numFmtId="0" fontId="8" fillId="0" borderId="4" xfId="0" applyFont="1" applyFill="1" applyBorder="1"/>
    <xf numFmtId="3" fontId="9" fillId="0" borderId="4" xfId="0" applyNumberFormat="1" applyFont="1" applyFill="1" applyBorder="1" applyAlignment="1">
      <alignment horizontal="center"/>
    </xf>
    <xf numFmtId="164" fontId="10" fillId="2" borderId="4" xfId="0" applyNumberFormat="1" applyFont="1" applyFill="1" applyBorder="1" applyAlignment="1">
      <alignment horizontal="center" vertical="center"/>
    </xf>
    <xf numFmtId="4" fontId="10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/>
    <xf numFmtId="0" fontId="11" fillId="0" borderId="0" xfId="0" applyFont="1" applyFill="1" applyBorder="1"/>
    <xf numFmtId="0" fontId="5" fillId="0" borderId="0" xfId="0" applyFont="1" applyFill="1" applyBorder="1"/>
    <xf numFmtId="0" fontId="5" fillId="2" borderId="0" xfId="0" applyFont="1" applyFill="1" applyBorder="1"/>
    <xf numFmtId="4" fontId="5" fillId="2" borderId="0" xfId="0" applyNumberFormat="1" applyFont="1" applyFill="1" applyBorder="1"/>
    <xf numFmtId="0" fontId="12" fillId="0" borderId="0" xfId="0" applyFont="1"/>
    <xf numFmtId="4" fontId="12" fillId="0" borderId="0" xfId="0" applyNumberFormat="1" applyFont="1"/>
    <xf numFmtId="164" fontId="12" fillId="0" borderId="0" xfId="0" applyNumberFormat="1" applyFont="1"/>
    <xf numFmtId="168" fontId="12" fillId="0" borderId="0" xfId="0" applyNumberFormat="1" applyFont="1"/>
    <xf numFmtId="2" fontId="12" fillId="0" borderId="0" xfId="0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72;%2001.01.2023/&#1042;&#1099;&#1075;&#1088;&#1091;&#1079;&#1082;&#1072;/&#1057;&#1074;&#1086;&#1076;&#1085;&#1099;&#1081;%20&#1042;&#1057;&#1045;%20&#1052;&#1050;&#1044;%20&#1085;&#1072;%2001.10.2014%20-%2001.01.2023%20(&#1082;&#1088;&#1086;&#1084;&#1077;%20&#1062;&#1060;%20&#1072;&#1074;&#1072;&#1088;&#1080;&#1081;&#1085;&#1099;&#1077;)%20&#1076;&#1083;&#1103;%20&#1052;&#1080;&#1085;&#1089;&#1090;&#1088;&#1086;&#1103;%20&#1056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01.10.2014-01.01.2023"/>
    </sheetNames>
    <sheetDataSet>
      <sheetData sheetId="0">
        <row r="6">
          <cell r="C6">
            <v>872</v>
          </cell>
          <cell r="D6">
            <v>429421926.85000002</v>
          </cell>
          <cell r="J6">
            <v>389247642.71999997</v>
          </cell>
          <cell r="P6">
            <v>-317934.86</v>
          </cell>
        </row>
        <row r="7">
          <cell r="D7">
            <v>285943941.38</v>
          </cell>
          <cell r="J7">
            <v>263006227.5</v>
          </cell>
          <cell r="P7">
            <v>-2212361.92</v>
          </cell>
        </row>
        <row r="8">
          <cell r="D8">
            <v>283170378.68999994</v>
          </cell>
          <cell r="J8">
            <v>169906872.75</v>
          </cell>
          <cell r="P8">
            <v>-30092835.689999998</v>
          </cell>
        </row>
        <row r="9">
          <cell r="D9">
            <v>116597474.78999999</v>
          </cell>
          <cell r="J9">
            <v>86966834.180000007</v>
          </cell>
          <cell r="P9">
            <v>2963.6799999999876</v>
          </cell>
        </row>
        <row r="10">
          <cell r="D10">
            <v>152334823.81999999</v>
          </cell>
          <cell r="J10">
            <v>125197601.86</v>
          </cell>
          <cell r="P10">
            <v>-6370.0900000000229</v>
          </cell>
        </row>
        <row r="11">
          <cell r="D11">
            <v>118135429.17</v>
          </cell>
          <cell r="J11">
            <v>101012204.39999999</v>
          </cell>
          <cell r="P11">
            <v>3754.8999999999942</v>
          </cell>
        </row>
        <row r="12">
          <cell r="D12">
            <v>38108513.289999999</v>
          </cell>
          <cell r="J12">
            <v>35259869.569999993</v>
          </cell>
          <cell r="P12">
            <v>2295.5900000000111</v>
          </cell>
        </row>
        <row r="13">
          <cell r="D13">
            <v>111282235.66999999</v>
          </cell>
          <cell r="J13">
            <v>97627200.640000015</v>
          </cell>
          <cell r="P13">
            <v>96166.39</v>
          </cell>
        </row>
        <row r="14">
          <cell r="D14">
            <v>22513753.299999997</v>
          </cell>
          <cell r="J14">
            <v>19120170.819999997</v>
          </cell>
          <cell r="P14">
            <v>1507.6799999999998</v>
          </cell>
        </row>
        <row r="15">
          <cell r="D15">
            <v>9093695.0300000012</v>
          </cell>
          <cell r="J15">
            <v>8478441</v>
          </cell>
          <cell r="P15">
            <v>1173.6599999999999</v>
          </cell>
        </row>
        <row r="16">
          <cell r="D16">
            <v>3582450.59</v>
          </cell>
          <cell r="J16">
            <v>3256514.6300000004</v>
          </cell>
          <cell r="P16">
            <v>0</v>
          </cell>
        </row>
        <row r="17">
          <cell r="D17">
            <v>12956271.51</v>
          </cell>
          <cell r="J17">
            <v>12220516.9</v>
          </cell>
          <cell r="P17">
            <v>-192605.42</v>
          </cell>
        </row>
        <row r="18">
          <cell r="D18">
            <v>9064067.9800000004</v>
          </cell>
          <cell r="J18">
            <v>8043449.7599999998</v>
          </cell>
          <cell r="P18">
            <v>24231.77</v>
          </cell>
        </row>
        <row r="19">
          <cell r="D19">
            <v>5856578.71</v>
          </cell>
          <cell r="J19">
            <v>5496664.0700000003</v>
          </cell>
          <cell r="P19">
            <v>-9137.890000000014</v>
          </cell>
        </row>
        <row r="20">
          <cell r="D20">
            <v>13034652.729999999</v>
          </cell>
          <cell r="J20">
            <v>11289001.949999999</v>
          </cell>
          <cell r="P20">
            <v>112.54000000000087</v>
          </cell>
        </row>
        <row r="21">
          <cell r="D21">
            <v>44283546.259999998</v>
          </cell>
          <cell r="J21">
            <v>39381085.800000004</v>
          </cell>
          <cell r="P21">
            <v>3943.9900000000052</v>
          </cell>
        </row>
        <row r="22">
          <cell r="D22">
            <v>40155152.969999999</v>
          </cell>
          <cell r="J22">
            <v>35031965.530000001</v>
          </cell>
          <cell r="P22">
            <v>-259.86999999999716</v>
          </cell>
        </row>
        <row r="23">
          <cell r="D23">
            <v>31278546.920000002</v>
          </cell>
          <cell r="J23">
            <v>29282707.199999999</v>
          </cell>
          <cell r="P23">
            <v>2077.4700000000012</v>
          </cell>
        </row>
        <row r="24">
          <cell r="D24">
            <v>6798777.5399999991</v>
          </cell>
          <cell r="J24">
            <v>5267687.3199999994</v>
          </cell>
          <cell r="P24">
            <v>-8.0299999999999976</v>
          </cell>
        </row>
        <row r="25">
          <cell r="D25">
            <v>6306697.9400000004</v>
          </cell>
          <cell r="J25">
            <v>5643184.0299999993</v>
          </cell>
          <cell r="P25">
            <v>-14.299999999988358</v>
          </cell>
        </row>
      </sheetData>
      <sheetData sheetId="1">
        <row r="6">
          <cell r="V6">
            <v>185066910.68999958</v>
          </cell>
        </row>
        <row r="7">
          <cell r="C7">
            <v>1039</v>
          </cell>
          <cell r="V7">
            <v>153399826.37000012</v>
          </cell>
        </row>
        <row r="8">
          <cell r="C8">
            <v>658</v>
          </cell>
          <cell r="V8">
            <v>602643944.4200002</v>
          </cell>
        </row>
        <row r="9">
          <cell r="C9">
            <v>266</v>
          </cell>
          <cell r="V9">
            <v>141401063.74000001</v>
          </cell>
        </row>
        <row r="10">
          <cell r="C10">
            <v>476</v>
          </cell>
          <cell r="V10">
            <v>148039826.30000007</v>
          </cell>
        </row>
        <row r="11">
          <cell r="C11">
            <v>163</v>
          </cell>
          <cell r="V11">
            <v>105993893.08000004</v>
          </cell>
        </row>
        <row r="12">
          <cell r="C12">
            <v>84</v>
          </cell>
          <cell r="V12">
            <v>37326812.909999996</v>
          </cell>
        </row>
        <row r="13">
          <cell r="C13">
            <v>461</v>
          </cell>
          <cell r="V13">
            <v>56349120.620000064</v>
          </cell>
        </row>
        <row r="14">
          <cell r="C14">
            <v>110</v>
          </cell>
          <cell r="V14">
            <v>9668201.6599999815</v>
          </cell>
        </row>
        <row r="15">
          <cell r="C15">
            <v>108</v>
          </cell>
          <cell r="V15">
            <v>2949011.5700000003</v>
          </cell>
        </row>
        <row r="16">
          <cell r="C16">
            <v>53</v>
          </cell>
          <cell r="V16">
            <v>1386215.290000001</v>
          </cell>
        </row>
        <row r="17">
          <cell r="C17">
            <v>145</v>
          </cell>
          <cell r="V17">
            <v>3370845.2500000075</v>
          </cell>
        </row>
        <row r="18">
          <cell r="C18">
            <v>95</v>
          </cell>
          <cell r="V18">
            <v>5802794.8699999973</v>
          </cell>
        </row>
        <row r="19">
          <cell r="C19">
            <v>78</v>
          </cell>
          <cell r="V19">
            <v>2663850.1599999964</v>
          </cell>
        </row>
        <row r="20">
          <cell r="C20">
            <v>133</v>
          </cell>
          <cell r="V20">
            <v>8866774.799999997</v>
          </cell>
        </row>
        <row r="21">
          <cell r="C21">
            <v>253</v>
          </cell>
          <cell r="V21">
            <v>25529355.289999962</v>
          </cell>
        </row>
        <row r="22">
          <cell r="C22">
            <v>273</v>
          </cell>
          <cell r="V22">
            <v>19741834.150000006</v>
          </cell>
        </row>
        <row r="23">
          <cell r="C23">
            <v>165</v>
          </cell>
          <cell r="V23">
            <v>15876317.650000006</v>
          </cell>
        </row>
        <row r="24">
          <cell r="C24">
            <v>85</v>
          </cell>
          <cell r="V24">
            <v>5384786.7600000016</v>
          </cell>
        </row>
        <row r="25">
          <cell r="C25">
            <v>82</v>
          </cell>
          <cell r="V25">
            <v>4897530.1899999976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zoomScale="60" zoomScaleNormal="6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14" sqref="M14"/>
    </sheetView>
  </sheetViews>
  <sheetFormatPr defaultRowHeight="15" x14ac:dyDescent="0.25"/>
  <cols>
    <col min="1" max="1" width="31.7109375" customWidth="1"/>
    <col min="2" max="2" width="18.5703125" style="35" customWidth="1"/>
    <col min="3" max="3" width="19" style="35" customWidth="1"/>
    <col min="4" max="4" width="17.7109375" style="35" customWidth="1"/>
    <col min="5" max="5" width="25.140625" style="35" customWidth="1"/>
    <col min="6" max="6" width="15.140625" style="35" customWidth="1"/>
    <col min="7" max="7" width="14.28515625" style="35" customWidth="1"/>
    <col min="9" max="9" width="16.28515625" bestFit="1" customWidth="1"/>
    <col min="11" max="14" width="15.42578125" customWidth="1"/>
    <col min="15" max="15" width="16.28515625" customWidth="1"/>
  </cols>
  <sheetData>
    <row r="1" spans="1:9" ht="42" customHeight="1" x14ac:dyDescent="0.25">
      <c r="A1" s="1" t="s">
        <v>0</v>
      </c>
      <c r="B1" s="1"/>
      <c r="C1" s="1"/>
      <c r="D1" s="1"/>
      <c r="E1" s="1"/>
      <c r="F1" s="1"/>
      <c r="G1" s="2"/>
    </row>
    <row r="2" spans="1:9" ht="16.5" x14ac:dyDescent="0.25">
      <c r="A2" s="3" t="s">
        <v>1</v>
      </c>
      <c r="B2" s="3"/>
      <c r="C2" s="3"/>
      <c r="D2" s="3"/>
      <c r="E2" s="3"/>
      <c r="F2" s="3"/>
      <c r="G2" s="4"/>
    </row>
    <row r="3" spans="1:9" x14ac:dyDescent="0.2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pans="1:9" ht="22.5" customHeight="1" x14ac:dyDescent="0.25">
      <c r="A4" s="5"/>
      <c r="B4" s="9"/>
      <c r="C4" s="10"/>
      <c r="D4" s="10"/>
      <c r="E4" s="11"/>
      <c r="F4" s="12"/>
      <c r="G4" s="8"/>
    </row>
    <row r="5" spans="1:9" ht="75" customHeight="1" x14ac:dyDescent="0.25">
      <c r="A5" s="13"/>
      <c r="B5" s="14"/>
      <c r="C5" s="15"/>
      <c r="D5" s="15"/>
      <c r="E5" s="16"/>
      <c r="F5" s="17"/>
      <c r="G5" s="8"/>
    </row>
    <row r="6" spans="1:9" ht="15.75" x14ac:dyDescent="0.25">
      <c r="A6" s="18" t="s">
        <v>9</v>
      </c>
      <c r="B6" s="19">
        <f>'[1]2022'!$C$6</f>
        <v>872</v>
      </c>
      <c r="C6" s="20">
        <f>'[1]2022'!$D$6+'[1]2022'!$P$6</f>
        <v>429103991.99000001</v>
      </c>
      <c r="D6" s="21">
        <f>'[1]2022'!$J$6</f>
        <v>389247642.71999997</v>
      </c>
      <c r="E6" s="21">
        <f>'[1]01.10.2014-01.01.2023'!$V$6</f>
        <v>185066910.68999958</v>
      </c>
      <c r="F6" s="22">
        <f>D6/C6*100</f>
        <v>90.711727223705523</v>
      </c>
      <c r="G6" s="23">
        <f>RANK(F6,F6:F25)</f>
        <v>8</v>
      </c>
      <c r="I6" s="24"/>
    </row>
    <row r="7" spans="1:9" ht="15.75" x14ac:dyDescent="0.25">
      <c r="A7" s="18" t="s">
        <v>10</v>
      </c>
      <c r="B7" s="19">
        <f>'[1]01.10.2014-01.01.2023'!$C$7</f>
        <v>1039</v>
      </c>
      <c r="C7" s="20">
        <f>'[1]2022'!$D$7+'[1]2022'!$P$7</f>
        <v>283731579.45999998</v>
      </c>
      <c r="D7" s="21">
        <f>'[1]2022'!$J$7</f>
        <v>263006227.5</v>
      </c>
      <c r="E7" s="21">
        <f>'[1]01.10.2014-01.01.2023'!$V$7</f>
        <v>153399826.37000012</v>
      </c>
      <c r="F7" s="22">
        <f t="shared" ref="F7:F26" si="0">D7/C7*100</f>
        <v>92.695437004423468</v>
      </c>
      <c r="G7" s="23">
        <f>RANK(F7,F6:F25)</f>
        <v>5</v>
      </c>
    </row>
    <row r="8" spans="1:9" ht="15.75" x14ac:dyDescent="0.25">
      <c r="A8" s="25" t="s">
        <v>11</v>
      </c>
      <c r="B8" s="19">
        <f>'[1]01.10.2014-01.01.2023'!$C$8</f>
        <v>658</v>
      </c>
      <c r="C8" s="20">
        <f>'[1]2022'!$D$8+'[1]2022'!$P$8</f>
        <v>253077542.99999994</v>
      </c>
      <c r="D8" s="21">
        <f>'[1]2022'!$J$8</f>
        <v>169906872.75</v>
      </c>
      <c r="E8" s="21">
        <f>'[1]01.10.2014-01.01.2023'!$V$8</f>
        <v>602643944.4200002</v>
      </c>
      <c r="F8" s="22">
        <f t="shared" si="0"/>
        <v>67.136289824814696</v>
      </c>
      <c r="G8" s="23">
        <f>RANK(F8,F6:F25)</f>
        <v>20</v>
      </c>
    </row>
    <row r="9" spans="1:9" ht="15.75" x14ac:dyDescent="0.25">
      <c r="A9" s="25" t="s">
        <v>12</v>
      </c>
      <c r="B9" s="19">
        <f>'[1]01.10.2014-01.01.2023'!$C$9</f>
        <v>266</v>
      </c>
      <c r="C9" s="20">
        <f>'[1]2022'!$D$9+'[1]2022'!$P$9</f>
        <v>116600438.47</v>
      </c>
      <c r="D9" s="21">
        <f>'[1]2022'!$J$9</f>
        <v>86966834.180000007</v>
      </c>
      <c r="E9" s="21">
        <f>'[1]01.10.2014-01.01.2023'!$V$9</f>
        <v>141401063.74000001</v>
      </c>
      <c r="F9" s="22">
        <f t="shared" si="0"/>
        <v>74.58534060519473</v>
      </c>
      <c r="G9" s="23">
        <f>RANK(F9,F6:F25)</f>
        <v>19</v>
      </c>
    </row>
    <row r="10" spans="1:9" ht="15.75" x14ac:dyDescent="0.25">
      <c r="A10" s="25" t="s">
        <v>13</v>
      </c>
      <c r="B10" s="19">
        <f>'[1]01.10.2014-01.01.2023'!$C$10</f>
        <v>476</v>
      </c>
      <c r="C10" s="20">
        <f>'[1]2022'!$D$10+'[1]2022'!$P$10</f>
        <v>152328453.72999999</v>
      </c>
      <c r="D10" s="21">
        <f>'[1]2022'!$J$10</f>
        <v>125197601.86</v>
      </c>
      <c r="E10" s="21">
        <f>'[1]01.10.2014-01.01.2023'!$V$10</f>
        <v>148039826.30000007</v>
      </c>
      <c r="F10" s="22">
        <f t="shared" si="0"/>
        <v>82.189242255364164</v>
      </c>
      <c r="G10" s="23">
        <f>RANK(F10,F6:F25)</f>
        <v>17</v>
      </c>
    </row>
    <row r="11" spans="1:9" ht="15.75" x14ac:dyDescent="0.25">
      <c r="A11" s="25" t="s">
        <v>14</v>
      </c>
      <c r="B11" s="19">
        <f>'[1]01.10.2014-01.01.2023'!$C$11</f>
        <v>163</v>
      </c>
      <c r="C11" s="20">
        <f>'[1]2022'!$D$11+'[1]2022'!$P$11</f>
        <v>118139184.07000001</v>
      </c>
      <c r="D11" s="21">
        <f>'[1]2022'!$J$11</f>
        <v>101012204.39999999</v>
      </c>
      <c r="E11" s="21">
        <f>'[1]01.10.2014-01.01.2023'!$V$11</f>
        <v>105993893.08000004</v>
      </c>
      <c r="F11" s="22">
        <f t="shared" si="0"/>
        <v>85.502710379435229</v>
      </c>
      <c r="G11" s="23">
        <f>RANK(F11,F6:F25)</f>
        <v>15</v>
      </c>
    </row>
    <row r="12" spans="1:9" ht="15.75" x14ac:dyDescent="0.25">
      <c r="A12" s="25" t="s">
        <v>15</v>
      </c>
      <c r="B12" s="19">
        <f>'[1]01.10.2014-01.01.2023'!$C$12</f>
        <v>84</v>
      </c>
      <c r="C12" s="20">
        <f>'[1]2022'!$D$12+'[1]2022'!$P$12</f>
        <v>38110808.880000003</v>
      </c>
      <c r="D12" s="21">
        <f>'[1]2022'!$J$12</f>
        <v>35259869.569999993</v>
      </c>
      <c r="E12" s="21">
        <f>'[1]01.10.2014-01.01.2023'!$V$12</f>
        <v>37326812.909999996</v>
      </c>
      <c r="F12" s="22">
        <f t="shared" si="0"/>
        <v>92.519341903823658</v>
      </c>
      <c r="G12" s="23">
        <f>RANK(F12,F6:F25)</f>
        <v>6</v>
      </c>
    </row>
    <row r="13" spans="1:9" ht="15.75" x14ac:dyDescent="0.25">
      <c r="A13" s="25" t="s">
        <v>16</v>
      </c>
      <c r="B13" s="19">
        <f>'[1]01.10.2014-01.01.2023'!$C$13</f>
        <v>461</v>
      </c>
      <c r="C13" s="20">
        <f>'[1]2022'!$D$13+'[1]2022'!$P$13</f>
        <v>111378402.05999999</v>
      </c>
      <c r="D13" s="21">
        <f>'[1]2022'!$J$13</f>
        <v>97627200.640000015</v>
      </c>
      <c r="E13" s="21">
        <f>'[1]01.10.2014-01.01.2023'!$V$13</f>
        <v>56349120.620000064</v>
      </c>
      <c r="F13" s="22">
        <f t="shared" si="0"/>
        <v>87.653619404063505</v>
      </c>
      <c r="G13" s="23">
        <f>RANK(F13,F6:F25)</f>
        <v>12</v>
      </c>
    </row>
    <row r="14" spans="1:9" ht="15.75" x14ac:dyDescent="0.25">
      <c r="A14" s="18" t="s">
        <v>17</v>
      </c>
      <c r="B14" s="19">
        <f>'[1]01.10.2014-01.01.2023'!$C$14</f>
        <v>110</v>
      </c>
      <c r="C14" s="20">
        <f>'[1]2022'!$D$14+'[1]2022'!$P$14</f>
        <v>22515260.979999997</v>
      </c>
      <c r="D14" s="21">
        <f>'[1]2022'!$J$14</f>
        <v>19120170.819999997</v>
      </c>
      <c r="E14" s="21">
        <f>'[1]01.10.2014-01.01.2023'!$V$14</f>
        <v>9668201.6599999815</v>
      </c>
      <c r="F14" s="22">
        <f t="shared" si="0"/>
        <v>84.920938011707648</v>
      </c>
      <c r="G14" s="23">
        <f>RANK(F14,F6:F25)</f>
        <v>16</v>
      </c>
    </row>
    <row r="15" spans="1:9" ht="15.75" x14ac:dyDescent="0.25">
      <c r="A15" s="25" t="s">
        <v>18</v>
      </c>
      <c r="B15" s="19">
        <f>'[1]01.10.2014-01.01.2023'!$C$15</f>
        <v>108</v>
      </c>
      <c r="C15" s="20">
        <f>'[1]2022'!$D$15+'[1]2022'!$P$15</f>
        <v>9094868.6900000013</v>
      </c>
      <c r="D15" s="21">
        <f>'[1]2022'!$J$15</f>
        <v>8478441</v>
      </c>
      <c r="E15" s="21">
        <f>'[1]01.10.2014-01.01.2023'!$V$15</f>
        <v>2949011.5700000003</v>
      </c>
      <c r="F15" s="22">
        <f t="shared" si="0"/>
        <v>93.222247500090063</v>
      </c>
      <c r="G15" s="23">
        <f>RANK(F15,F6:F25)</f>
        <v>4</v>
      </c>
    </row>
    <row r="16" spans="1:9" ht="15.75" x14ac:dyDescent="0.25">
      <c r="A16" s="25" t="s">
        <v>19</v>
      </c>
      <c r="B16" s="19">
        <f>'[1]01.10.2014-01.01.2023'!$C$16</f>
        <v>53</v>
      </c>
      <c r="C16" s="20">
        <f>'[1]2022'!$D$16+'[1]2022'!$P$16</f>
        <v>3582450.59</v>
      </c>
      <c r="D16" s="21">
        <f>'[1]2022'!$J$16</f>
        <v>3256514.6300000004</v>
      </c>
      <c r="E16" s="21">
        <f>'[1]01.10.2014-01.01.2023'!$V$16</f>
        <v>1386215.290000001</v>
      </c>
      <c r="F16" s="22">
        <f t="shared" si="0"/>
        <v>90.901871447723181</v>
      </c>
      <c r="G16" s="23">
        <f>RANK(F16,F6:F25)</f>
        <v>7</v>
      </c>
    </row>
    <row r="17" spans="1:7" ht="15.75" x14ac:dyDescent="0.25">
      <c r="A17" s="25" t="s">
        <v>20</v>
      </c>
      <c r="B17" s="19">
        <f>'[1]01.10.2014-01.01.2023'!$C$17</f>
        <v>145</v>
      </c>
      <c r="C17" s="20">
        <f>'[1]2022'!$D$17+'[1]2022'!$P$17</f>
        <v>12763666.09</v>
      </c>
      <c r="D17" s="21">
        <f>'[1]2022'!$J$17</f>
        <v>12220516.9</v>
      </c>
      <c r="E17" s="21">
        <f>'[1]01.10.2014-01.01.2023'!$V$17</f>
        <v>3370845.2500000075</v>
      </c>
      <c r="F17" s="22">
        <f t="shared" si="0"/>
        <v>95.744567539058835</v>
      </c>
      <c r="G17" s="23">
        <f>RANK(F17,F6:F25)</f>
        <v>1</v>
      </c>
    </row>
    <row r="18" spans="1:7" ht="15.75" x14ac:dyDescent="0.25">
      <c r="A18" s="18" t="s">
        <v>21</v>
      </c>
      <c r="B18" s="19">
        <f>'[1]01.10.2014-01.01.2023'!$C$18</f>
        <v>95</v>
      </c>
      <c r="C18" s="20">
        <f>'[1]2022'!$D$18+'[1]2022'!$P$18</f>
        <v>9088299.75</v>
      </c>
      <c r="D18" s="21">
        <f>'[1]2022'!$J$18</f>
        <v>8043449.7599999998</v>
      </c>
      <c r="E18" s="21">
        <f>'[1]01.10.2014-01.01.2023'!$V$18</f>
        <v>5802794.8699999973</v>
      </c>
      <c r="F18" s="22">
        <f t="shared" si="0"/>
        <v>88.503350255365419</v>
      </c>
      <c r="G18" s="23">
        <f>RANK(F18,F6:F25)</f>
        <v>11</v>
      </c>
    </row>
    <row r="19" spans="1:7" ht="15.75" x14ac:dyDescent="0.25">
      <c r="A19" s="18" t="s">
        <v>22</v>
      </c>
      <c r="B19" s="19">
        <f>'[1]01.10.2014-01.01.2023'!$C$19</f>
        <v>78</v>
      </c>
      <c r="C19" s="20">
        <f>'[1]2022'!$D$19+'[1]2022'!$P$19</f>
        <v>5847440.8200000003</v>
      </c>
      <c r="D19" s="21">
        <f>'[1]2022'!$J$19</f>
        <v>5496664.0700000003</v>
      </c>
      <c r="E19" s="21">
        <f>'[1]01.10.2014-01.01.2023'!$V$19</f>
        <v>2663850.1599999964</v>
      </c>
      <c r="F19" s="22">
        <f t="shared" si="0"/>
        <v>94.001191960759343</v>
      </c>
      <c r="G19" s="23">
        <f>RANK(F19,F6:F25)</f>
        <v>2</v>
      </c>
    </row>
    <row r="20" spans="1:7" ht="15.75" x14ac:dyDescent="0.25">
      <c r="A20" s="25" t="s">
        <v>23</v>
      </c>
      <c r="B20" s="19">
        <f>'[1]01.10.2014-01.01.2023'!$C$20</f>
        <v>133</v>
      </c>
      <c r="C20" s="20">
        <f>'[1]2022'!$D$20+'[1]2022'!$P$20</f>
        <v>13034765.269999998</v>
      </c>
      <c r="D20" s="21">
        <f>'[1]2022'!$J$20</f>
        <v>11289001.949999999</v>
      </c>
      <c r="E20" s="21">
        <f>'[1]01.10.2014-01.01.2023'!$V$20</f>
        <v>8866774.799999997</v>
      </c>
      <c r="F20" s="22">
        <f t="shared" si="0"/>
        <v>86.606867988501961</v>
      </c>
      <c r="G20" s="23">
        <f>RANK(F20,F6:F25)</f>
        <v>14</v>
      </c>
    </row>
    <row r="21" spans="1:7" ht="15.75" x14ac:dyDescent="0.25">
      <c r="A21" s="18" t="s">
        <v>24</v>
      </c>
      <c r="B21" s="19">
        <f>'[1]01.10.2014-01.01.2023'!$C$21</f>
        <v>253</v>
      </c>
      <c r="C21" s="20">
        <f>'[1]2022'!$D$21+'[1]2022'!$P$21</f>
        <v>44287490.25</v>
      </c>
      <c r="D21" s="21">
        <f>'[1]2022'!$J$21</f>
        <v>39381085.800000004</v>
      </c>
      <c r="E21" s="21">
        <f>'[1]01.10.2014-01.01.2023'!$V$21</f>
        <v>25529355.289999962</v>
      </c>
      <c r="F21" s="22">
        <f t="shared" si="0"/>
        <v>88.921466485674259</v>
      </c>
      <c r="G21" s="23">
        <f>RANK(F21,F6:F25)</f>
        <v>10</v>
      </c>
    </row>
    <row r="22" spans="1:7" ht="15.75" x14ac:dyDescent="0.25">
      <c r="A22" s="25" t="s">
        <v>25</v>
      </c>
      <c r="B22" s="19">
        <f>'[1]01.10.2014-01.01.2023'!$C$22</f>
        <v>273</v>
      </c>
      <c r="C22" s="20">
        <f>'[1]2022'!$D$22+'[1]2022'!$P$22</f>
        <v>40154893.100000001</v>
      </c>
      <c r="D22" s="21">
        <f>'[1]2022'!$J$22</f>
        <v>35031965.530000001</v>
      </c>
      <c r="E22" s="21">
        <f>'[1]01.10.2014-01.01.2023'!$V$22</f>
        <v>19741834.150000006</v>
      </c>
      <c r="F22" s="22">
        <f t="shared" si="0"/>
        <v>87.242083904339921</v>
      </c>
      <c r="G22" s="23">
        <f>RANK(F22,F6:F25)</f>
        <v>13</v>
      </c>
    </row>
    <row r="23" spans="1:7" ht="15.75" x14ac:dyDescent="0.25">
      <c r="A23" s="25" t="s">
        <v>26</v>
      </c>
      <c r="B23" s="19">
        <f>'[1]01.10.2014-01.01.2023'!$C$23</f>
        <v>165</v>
      </c>
      <c r="C23" s="20">
        <f>'[1]2022'!$D$23+'[1]2022'!$P$23</f>
        <v>31280624.390000001</v>
      </c>
      <c r="D23" s="21">
        <f>'[1]2022'!$J$23</f>
        <v>29282707.199999999</v>
      </c>
      <c r="E23" s="21">
        <f>'[1]01.10.2014-01.01.2023'!$V$23</f>
        <v>15876317.650000006</v>
      </c>
      <c r="F23" s="22">
        <f t="shared" si="0"/>
        <v>93.612924201606702</v>
      </c>
      <c r="G23" s="23">
        <f>RANK(F23,F6:F25)</f>
        <v>3</v>
      </c>
    </row>
    <row r="24" spans="1:7" ht="15.75" x14ac:dyDescent="0.25">
      <c r="A24" s="18" t="s">
        <v>27</v>
      </c>
      <c r="B24" s="19">
        <f>'[1]01.10.2014-01.01.2023'!$C$24</f>
        <v>85</v>
      </c>
      <c r="C24" s="20">
        <f>'[1]2022'!$D$24+'[1]2022'!$P$24</f>
        <v>6798769.5099999988</v>
      </c>
      <c r="D24" s="21">
        <f>'[1]2022'!$J$24</f>
        <v>5267687.3199999994</v>
      </c>
      <c r="E24" s="21">
        <f>'[1]01.10.2014-01.01.2023'!$V$24</f>
        <v>5384786.7600000016</v>
      </c>
      <c r="F24" s="22">
        <f t="shared" si="0"/>
        <v>77.480010349696357</v>
      </c>
      <c r="G24" s="23">
        <f>RANK(F24,F6:F25)</f>
        <v>18</v>
      </c>
    </row>
    <row r="25" spans="1:7" ht="15.75" x14ac:dyDescent="0.25">
      <c r="A25" s="25" t="s">
        <v>28</v>
      </c>
      <c r="B25" s="19">
        <f>'[1]01.10.2014-01.01.2023'!$C$25</f>
        <v>82</v>
      </c>
      <c r="C25" s="20">
        <f>'[1]2022'!$D$25+'[1]2022'!$P$25</f>
        <v>6306683.6400000006</v>
      </c>
      <c r="D25" s="21">
        <f>'[1]2022'!$J$25</f>
        <v>5643184.0299999993</v>
      </c>
      <c r="E25" s="21">
        <f>'[1]01.10.2014-01.01.2023'!$V$25</f>
        <v>4897530.1899999976</v>
      </c>
      <c r="F25" s="22">
        <f>D25/C25*100</f>
        <v>89.47942139047899</v>
      </c>
      <c r="G25" s="23">
        <f>RANK(F25,F6:F25)</f>
        <v>9</v>
      </c>
    </row>
    <row r="26" spans="1:7" ht="18.75" x14ac:dyDescent="0.3">
      <c r="A26" s="26" t="s">
        <v>29</v>
      </c>
      <c r="B26" s="27">
        <f>SUM(B6:B25)</f>
        <v>5599</v>
      </c>
      <c r="C26" s="28">
        <f>SUM(C6:C25)</f>
        <v>1707225614.74</v>
      </c>
      <c r="D26" s="28">
        <f>SUM(D6:D25)</f>
        <v>1450735842.6300001</v>
      </c>
      <c r="E26" s="28">
        <f>SUM(E6:E25)</f>
        <v>1536358915.7700002</v>
      </c>
      <c r="F26" s="29">
        <f t="shared" si="0"/>
        <v>84.976222832208279</v>
      </c>
      <c r="G26" s="30"/>
    </row>
    <row r="27" spans="1:7" x14ac:dyDescent="0.25">
      <c r="A27" s="31"/>
      <c r="B27" s="32"/>
      <c r="C27" s="33"/>
      <c r="D27" s="33"/>
      <c r="E27" s="33"/>
      <c r="F27" s="33"/>
      <c r="G27" s="34"/>
    </row>
    <row r="28" spans="1:7" x14ac:dyDescent="0.25">
      <c r="C28" s="36"/>
    </row>
    <row r="29" spans="1:7" x14ac:dyDescent="0.25">
      <c r="C29" s="37"/>
      <c r="E29" s="38"/>
      <c r="F29" s="39"/>
    </row>
  </sheetData>
  <mergeCells count="9">
    <mergeCell ref="A1:G1"/>
    <mergeCell ref="A2:G2"/>
    <mergeCell ref="A3:A5"/>
    <mergeCell ref="B3:B5"/>
    <mergeCell ref="C3:C5"/>
    <mergeCell ref="D3:D5"/>
    <mergeCell ref="E3:E5"/>
    <mergeCell ref="F3:F5"/>
    <mergeCell ref="G3:G5"/>
  </mergeCells>
  <pageMargins left="0.59055118110236227" right="0.59055118110236227" top="0.74803149606299213" bottom="0.74803149606299213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2023-01-25T09:49:33Z</dcterms:created>
  <dcterms:modified xsi:type="dcterms:W3CDTF">2023-01-25T09:51:21Z</dcterms:modified>
</cp:coreProperties>
</file>